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N19" i="1"/>
  <c r="K19"/>
  <c r="N50"/>
  <c r="N48" s="1"/>
  <c r="M48"/>
  <c r="L48"/>
  <c r="K48"/>
  <c r="J48"/>
  <c r="I48"/>
  <c r="H48"/>
  <c r="H51"/>
  <c r="I51"/>
  <c r="J51"/>
  <c r="L51"/>
  <c r="M51"/>
  <c r="L44" l="1"/>
  <c r="M44"/>
  <c r="H44"/>
  <c r="I44"/>
  <c r="J44"/>
  <c r="K44"/>
  <c r="L65"/>
  <c r="M65"/>
  <c r="H65"/>
  <c r="I65"/>
  <c r="J65"/>
  <c r="K65"/>
  <c r="N67"/>
  <c r="L23"/>
  <c r="M23"/>
  <c r="H23"/>
  <c r="I23"/>
  <c r="J23"/>
  <c r="K23"/>
  <c r="N47"/>
  <c r="N46"/>
  <c r="N26"/>
  <c r="N66"/>
  <c r="N68"/>
  <c r="I41"/>
  <c r="J41"/>
  <c r="K41"/>
  <c r="L41"/>
  <c r="M41"/>
  <c r="H41"/>
  <c r="K76"/>
  <c r="L76"/>
  <c r="M76"/>
  <c r="N109"/>
  <c r="N107" s="1"/>
  <c r="M107"/>
  <c r="N106"/>
  <c r="N104" s="1"/>
  <c r="M104"/>
  <c r="N103"/>
  <c r="M101"/>
  <c r="N100"/>
  <c r="M98"/>
  <c r="N97"/>
  <c r="M95"/>
  <c r="N94"/>
  <c r="M92"/>
  <c r="N88"/>
  <c r="N87"/>
  <c r="M85"/>
  <c r="N84"/>
  <c r="M82"/>
  <c r="N81"/>
  <c r="M79"/>
  <c r="L79"/>
  <c r="N78"/>
  <c r="N75"/>
  <c r="M73"/>
  <c r="N69"/>
  <c r="N64"/>
  <c r="M62"/>
  <c r="M59"/>
  <c r="N61"/>
  <c r="N58"/>
  <c r="N57"/>
  <c r="M54"/>
  <c r="N56"/>
  <c r="N43"/>
  <c r="N41" s="1"/>
  <c r="N40"/>
  <c r="M38"/>
  <c r="N37"/>
  <c r="N36"/>
  <c r="M34"/>
  <c r="N33"/>
  <c r="N32"/>
  <c r="M30"/>
  <c r="N29"/>
  <c r="N28"/>
  <c r="N27"/>
  <c r="N25"/>
  <c r="N22"/>
  <c r="M20"/>
  <c r="K85"/>
  <c r="L85"/>
  <c r="H85"/>
  <c r="I85"/>
  <c r="J85"/>
  <c r="J82"/>
  <c r="L107"/>
  <c r="K107"/>
  <c r="J107"/>
  <c r="I107"/>
  <c r="H107"/>
  <c r="L104"/>
  <c r="K104"/>
  <c r="J104"/>
  <c r="I104"/>
  <c r="H104"/>
  <c r="K54"/>
  <c r="L54"/>
  <c r="J54"/>
  <c r="L82"/>
  <c r="K82"/>
  <c r="I82"/>
  <c r="H82"/>
  <c r="N44" l="1"/>
  <c r="N65"/>
  <c r="M19"/>
  <c r="M17" s="1"/>
  <c r="N23"/>
  <c r="N85"/>
  <c r="M91"/>
  <c r="M89" s="1"/>
  <c r="M72"/>
  <c r="M70" s="1"/>
  <c r="M53"/>
  <c r="N82"/>
  <c r="N38"/>
  <c r="L38"/>
  <c r="K38"/>
  <c r="J38"/>
  <c r="I38"/>
  <c r="H38"/>
  <c r="M14" l="1"/>
  <c r="N101" l="1"/>
  <c r="L101"/>
  <c r="K101"/>
  <c r="J101"/>
  <c r="I101"/>
  <c r="H101"/>
  <c r="N54" l="1"/>
  <c r="L98"/>
  <c r="L95"/>
  <c r="L92"/>
  <c r="L73"/>
  <c r="L72" s="1"/>
  <c r="L62"/>
  <c r="L59"/>
  <c r="L34"/>
  <c r="L30"/>
  <c r="L20"/>
  <c r="L19" l="1"/>
  <c r="L17" s="1"/>
  <c r="L91"/>
  <c r="L89" s="1"/>
  <c r="L53"/>
  <c r="L70"/>
  <c r="J79"/>
  <c r="K79"/>
  <c r="I62"/>
  <c r="J62"/>
  <c r="K62"/>
  <c r="N98"/>
  <c r="K98"/>
  <c r="J98"/>
  <c r="I98"/>
  <c r="H98"/>
  <c r="N95"/>
  <c r="K95"/>
  <c r="J95"/>
  <c r="I95"/>
  <c r="H95"/>
  <c r="N92"/>
  <c r="K92"/>
  <c r="J92"/>
  <c r="I92"/>
  <c r="H92"/>
  <c r="N79"/>
  <c r="I79"/>
  <c r="H79"/>
  <c r="N76"/>
  <c r="J76"/>
  <c r="I76"/>
  <c r="H76"/>
  <c r="N73"/>
  <c r="K73"/>
  <c r="J73"/>
  <c r="I73"/>
  <c r="H73"/>
  <c r="N62"/>
  <c r="H62"/>
  <c r="N59"/>
  <c r="K59"/>
  <c r="J59"/>
  <c r="I59"/>
  <c r="H59"/>
  <c r="I54"/>
  <c r="H54"/>
  <c r="N34"/>
  <c r="K34"/>
  <c r="J34"/>
  <c r="I34"/>
  <c r="H34"/>
  <c r="I30"/>
  <c r="J30"/>
  <c r="K30"/>
  <c r="H30"/>
  <c r="I20"/>
  <c r="J20"/>
  <c r="J19" s="1"/>
  <c r="K20"/>
  <c r="H20"/>
  <c r="H19" s="1"/>
  <c r="N20"/>
  <c r="I19" l="1"/>
  <c r="I17" s="1"/>
  <c r="K17"/>
  <c r="H72"/>
  <c r="H70" s="1"/>
  <c r="K72"/>
  <c r="K70" s="1"/>
  <c r="N72"/>
  <c r="N70" s="1"/>
  <c r="J17"/>
  <c r="I72"/>
  <c r="I70" s="1"/>
  <c r="I91"/>
  <c r="I89" s="1"/>
  <c r="J72"/>
  <c r="J70" s="1"/>
  <c r="H91"/>
  <c r="H89" s="1"/>
  <c r="N91"/>
  <c r="N89" s="1"/>
  <c r="K91"/>
  <c r="K89" s="1"/>
  <c r="J91"/>
  <c r="J89" s="1"/>
  <c r="H53"/>
  <c r="J53"/>
  <c r="N53"/>
  <c r="N51" s="1"/>
  <c r="I53"/>
  <c r="K53"/>
  <c r="K51" s="1"/>
  <c r="L14"/>
  <c r="N30"/>
  <c r="H17"/>
  <c r="N17" l="1"/>
  <c r="N14" s="1"/>
  <c r="J14"/>
  <c r="H14"/>
  <c r="K14"/>
  <c r="I14"/>
</calcChain>
</file>

<file path=xl/sharedStrings.xml><?xml version="1.0" encoding="utf-8"?>
<sst xmlns="http://schemas.openxmlformats.org/spreadsheetml/2006/main" count="488" uniqueCount="131">
  <si>
    <t>Наименование программы, подпрограммы</t>
  </si>
  <si>
    <t>ГРБС</t>
  </si>
  <si>
    <t>РзПр</t>
  </si>
  <si>
    <t>ЦСР</t>
  </si>
  <si>
    <t>ВР</t>
  </si>
  <si>
    <t>2014 год</t>
  </si>
  <si>
    <t>2015 год</t>
  </si>
  <si>
    <t>2016 год</t>
  </si>
  <si>
    <t>2017 год</t>
  </si>
  <si>
    <t>Итого на период</t>
  </si>
  <si>
    <t>Код бюджетной классификации</t>
  </si>
  <si>
    <t>Расходы (тыс. руб.), годы</t>
  </si>
  <si>
    <t>х</t>
  </si>
  <si>
    <t>240</t>
  </si>
  <si>
    <t>807</t>
  </si>
  <si>
    <t>0113</t>
  </si>
  <si>
    <t>территории Огурского сельсовета"</t>
  </si>
  <si>
    <t>0503</t>
  </si>
  <si>
    <t>850</t>
  </si>
  <si>
    <t>Субсидии бюджетам муниципальных образований для реализации проектов по благоустройству территорий поселений</t>
  </si>
  <si>
    <t>Софинансирование к субсидии бюджетам муниципальных образований для реализации проектов по благоустройству территорий поселений</t>
  </si>
  <si>
    <t>Приложение № 3</t>
  </si>
  <si>
    <t>к муниципальной программе "Создание и</t>
  </si>
  <si>
    <t>проживания населения на территории Огурского сельсовета"</t>
  </si>
  <si>
    <t>Информация о распределении планируемых расходов по отдельным мероприятиям программы, подпрограммам</t>
  </si>
  <si>
    <t>муниципальной программы "Создание и обеспечение безопасных и комфортных условий проживания населения на</t>
  </si>
  <si>
    <t>Статус (муниципальная программа, подпрограмма)</t>
  </si>
  <si>
    <t>Наименование ГРБС</t>
  </si>
  <si>
    <t>всего расходные обязательства по программе</t>
  </si>
  <si>
    <t>Администрация Огурского сельсовета Балахтинского района Красноярского края</t>
  </si>
  <si>
    <t>в том числе по ГРБС:</t>
  </si>
  <si>
    <t>"Создание и обеспечение безопасных и комфортных условий проживания населения на территории Огурского сельсовета"</t>
  </si>
  <si>
    <t>всего расходные обязательства по подпрограмме</t>
  </si>
  <si>
    <t>Подпрограмма 1</t>
  </si>
  <si>
    <t>Муниципальная</t>
  </si>
  <si>
    <t>программа</t>
  </si>
  <si>
    <t>Мероприятие 1</t>
  </si>
  <si>
    <t>Содержание уличного</t>
  </si>
  <si>
    <t>освещения</t>
  </si>
  <si>
    <t>Мероприятие 2</t>
  </si>
  <si>
    <t>Прочие мероприятия</t>
  </si>
  <si>
    <t>по благоустройству</t>
  </si>
  <si>
    <t>всего расходные обязательства по мероприятию</t>
  </si>
  <si>
    <t>Мероприятие 3</t>
  </si>
  <si>
    <t>Мероприятие 4</t>
  </si>
  <si>
    <t>Подпрограмма 2</t>
  </si>
  <si>
    <t>0409</t>
  </si>
  <si>
    <t>автомобильных дорог</t>
  </si>
  <si>
    <t>автомобильных</t>
  </si>
  <si>
    <t>дорог общего пользования местного значения"</t>
  </si>
  <si>
    <t>Подпрограмма 3</t>
  </si>
  <si>
    <t>"Обеспечение безопасных условий проживания населения"</t>
  </si>
  <si>
    <t>Обеспечение экологического благополучия и экологической безопасности</t>
  </si>
  <si>
    <t>Предупреждение и ликвидация последствий чрезвычайных ситуаций природного и техногенного характера</t>
  </si>
  <si>
    <t>0309</t>
  </si>
  <si>
    <t>Профилактика терроризма и экстремизма, а также минимизация и (или) ликвидация последствий проявлений терроризма и экстремизма</t>
  </si>
  <si>
    <t>Подпрограмма 4</t>
  </si>
  <si>
    <t>"Исполнение иных функций и реализация полномочий, закрепленных действующим законодательством за муниципальными образованиями"</t>
  </si>
  <si>
    <t>финансового контроля</t>
  </si>
  <si>
    <t>0104</t>
  </si>
  <si>
    <t>540</t>
  </si>
  <si>
    <t>0140842</t>
  </si>
  <si>
    <t>Целевые взносы в Совет муниципальных образований Красноярского края</t>
  </si>
  <si>
    <t>"Содержание и ремонт автомобильных дорог общего пользования местного значения"</t>
  </si>
  <si>
    <t xml:space="preserve">"Содержание и ремонт  </t>
  </si>
  <si>
    <t>"Благоустройство территории Огурского сельсовета"</t>
  </si>
  <si>
    <t>обеспечение безопасных и комфортных условий</t>
  </si>
  <si>
    <t>2018 год</t>
  </si>
  <si>
    <t>Организация и проведение акарицидных обработок мест массового отдыха населенията за счет средств краевого бюджета</t>
  </si>
  <si>
    <t>Оганизация и проведение акарицидных обработок мест массового отдыха населения за счет средств местного бюджета</t>
  </si>
  <si>
    <t>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</t>
  </si>
  <si>
    <t>Содержание и ремонт</t>
  </si>
  <si>
    <t>Изготовление технических планов автомобильных дорог общего пользования местного значения и постановка их на государственный кадастровый учет, геодезические работы</t>
  </si>
  <si>
    <t>земельного контроля</t>
  </si>
  <si>
    <t>Обеспечение</t>
  </si>
  <si>
    <t>Разработка проекта схемы водоснабжения и водоотведения</t>
  </si>
  <si>
    <t>0502</t>
  </si>
  <si>
    <t>Капитальный ремонт и ремонт автомобильных дорог общего пользования местного значения городских округов с численностью населения менее 90 тысяч челове, городских и сельских поселений за счет средств местного бюджета</t>
  </si>
  <si>
    <t>0127594</t>
  </si>
  <si>
    <t>0120851</t>
  </si>
  <si>
    <t>Содержание кладбищ</t>
  </si>
  <si>
    <t>0110852</t>
  </si>
  <si>
    <t>Мероприятие 5</t>
  </si>
  <si>
    <t>Разработка и осуществление мер по пожарной безопасности</t>
  </si>
  <si>
    <t>0110008310</t>
  </si>
  <si>
    <t>0110008320</t>
  </si>
  <si>
    <t>01200А8340</t>
  </si>
  <si>
    <t>0110075550</t>
  </si>
  <si>
    <t>0110008330</t>
  </si>
  <si>
    <t>Софинансирование к субсидии на осуществление дорожной деятельности по содержанию автомобильных дорог общего пользования местного значения  за счет средств местного бюджета</t>
  </si>
  <si>
    <t>Субсидии бюджетам муниципальных образований на осуществление дорожной деятельности по содержанию автомобильных дорог общего пользования местного значения  за счет средств дорожного фонда Красноярского края</t>
  </si>
  <si>
    <t>0120073930</t>
  </si>
  <si>
    <t>0120008350</t>
  </si>
  <si>
    <t>0120008470</t>
  </si>
  <si>
    <t>0130008360</t>
  </si>
  <si>
    <t>0140008410</t>
  </si>
  <si>
    <t>0140008400</t>
  </si>
  <si>
    <t>0140846</t>
  </si>
  <si>
    <t>0140008530</t>
  </si>
  <si>
    <t>Мероприятие 6</t>
  </si>
  <si>
    <t>0140008540</t>
  </si>
  <si>
    <t>Оформление документации для осуществления лесопользования</t>
  </si>
  <si>
    <t>Юридическое оформление помещений и земельных участков</t>
  </si>
  <si>
    <t>0310</t>
  </si>
  <si>
    <t>0130008390</t>
  </si>
  <si>
    <t>0130008380</t>
  </si>
  <si>
    <t>0130008370</t>
  </si>
  <si>
    <t>Субсидия на обеспечение первичных мер пожарной безопасности</t>
  </si>
  <si>
    <t>Софинансирование к субсидии на обеспечение первичных мер пожарной безопасности</t>
  </si>
  <si>
    <t>0130074120</t>
  </si>
  <si>
    <t>01300S8560</t>
  </si>
  <si>
    <t>2019 год</t>
  </si>
  <si>
    <t>Жилищно-коммунальное хозяйство</t>
  </si>
  <si>
    <t>0501</t>
  </si>
  <si>
    <t>0110008550</t>
  </si>
  <si>
    <t>Приложение 1</t>
  </si>
  <si>
    <t>0120075080</t>
  </si>
  <si>
    <t>0120075090</t>
  </si>
  <si>
    <t>110</t>
  </si>
  <si>
    <t>Мероприятие 7</t>
  </si>
  <si>
    <t>Софинансирование к субсидии бюджетам муниципальных образований на капитальный ремонт и ремонт автомобильных дорог общего пользования местного значения за счет средств местного бюджета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</si>
  <si>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</si>
  <si>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01200А8510</t>
  </si>
  <si>
    <t xml:space="preserve">Расходы, направленные на реализацию мероприятий по поддержке местных инициатив за счет средств местного бюджета, поступающих от юридических и физических лиц </t>
  </si>
  <si>
    <t>Субсидии бюджетам поселений на осуществление расходов, направленных на реализацию мероприятий по поддержке местных инициатив</t>
  </si>
  <si>
    <t>011000S6410</t>
  </si>
  <si>
    <t>01100076410</t>
  </si>
  <si>
    <t>Мероприятие 8</t>
  </si>
  <si>
    <t>0110008620</t>
  </si>
  <si>
    <t>водопроводных башен и водопроводных сетей</t>
  </si>
  <si>
    <t>к постановлению от 21.08.2017г. № 51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</si>
</sst>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sz val="9"/>
      <color rgb="FFFF0000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1" xfId="0" applyFont="1" applyBorder="1" applyAlignment="1">
      <alignment horizontal="left" vertical="distributed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distributed" vertical="center"/>
    </xf>
    <xf numFmtId="0" fontId="1" fillId="0" borderId="1" xfId="0" applyFont="1" applyBorder="1" applyAlignment="1">
      <alignment vertical="distributed"/>
    </xf>
    <xf numFmtId="0" fontId="1" fillId="0" borderId="4" xfId="0" applyFont="1" applyBorder="1" applyAlignment="1">
      <alignment horizontal="left" vertical="distributed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distributed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/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/>
    <xf numFmtId="0" fontId="2" fillId="0" borderId="1" xfId="0" applyFont="1" applyBorder="1" applyAlignment="1">
      <alignment horizontal="left" vertical="distributed"/>
    </xf>
    <xf numFmtId="0" fontId="1" fillId="0" borderId="5" xfId="0" applyFont="1" applyBorder="1" applyAlignment="1">
      <alignment horizontal="left" vertical="distributed"/>
    </xf>
    <xf numFmtId="0" fontId="1" fillId="0" borderId="3" xfId="0" applyFont="1" applyBorder="1" applyAlignment="1">
      <alignment horizontal="left" vertical="top"/>
    </xf>
    <xf numFmtId="0" fontId="1" fillId="0" borderId="5" xfId="0" applyFont="1" applyBorder="1" applyAlignment="1">
      <alignment vertical="top"/>
    </xf>
    <xf numFmtId="0" fontId="1" fillId="0" borderId="5" xfId="0" applyFont="1" applyBorder="1" applyAlignment="1"/>
    <xf numFmtId="0" fontId="1" fillId="0" borderId="3" xfId="0" applyFont="1" applyBorder="1" applyAlignment="1"/>
    <xf numFmtId="0" fontId="1" fillId="0" borderId="6" xfId="0" applyFont="1" applyBorder="1" applyAlignment="1">
      <alignment horizontal="center" vertical="distributed"/>
    </xf>
    <xf numFmtId="0" fontId="1" fillId="0" borderId="5" xfId="0" applyFont="1" applyBorder="1" applyAlignment="1">
      <alignment horizontal="center" vertical="distributed"/>
    </xf>
    <xf numFmtId="0" fontId="1" fillId="0" borderId="3" xfId="0" applyFont="1" applyBorder="1" applyAlignment="1">
      <alignment horizontal="center" vertical="distributed"/>
    </xf>
    <xf numFmtId="164" fontId="3" fillId="0" borderId="1" xfId="0" applyNumberFormat="1" applyFont="1" applyBorder="1"/>
    <xf numFmtId="0" fontId="1" fillId="0" borderId="5" xfId="0" applyFont="1" applyBorder="1" applyAlignment="1">
      <alignment horizontal="center" vertical="distributed"/>
    </xf>
    <xf numFmtId="164" fontId="4" fillId="0" borderId="1" xfId="0" applyNumberFormat="1" applyFont="1" applyBorder="1"/>
    <xf numFmtId="0" fontId="4" fillId="0" borderId="1" xfId="0" applyFont="1" applyBorder="1"/>
    <xf numFmtId="0" fontId="1" fillId="0" borderId="5" xfId="0" applyFont="1" applyBorder="1" applyAlignment="1">
      <alignment horizontal="center" vertical="distributed"/>
    </xf>
    <xf numFmtId="0" fontId="1" fillId="0" borderId="5" xfId="0" applyFont="1" applyBorder="1" applyAlignment="1">
      <alignment horizontal="left" vertical="distributed"/>
    </xf>
    <xf numFmtId="0" fontId="2" fillId="0" borderId="5" xfId="0" applyFont="1" applyBorder="1" applyAlignment="1">
      <alignment horizontal="left"/>
    </xf>
    <xf numFmtId="0" fontId="1" fillId="0" borderId="3" xfId="0" applyFont="1" applyBorder="1" applyAlignment="1">
      <alignment horizontal="left" vertical="distributed"/>
    </xf>
    <xf numFmtId="0" fontId="1" fillId="0" borderId="4" xfId="0" applyFont="1" applyBorder="1" applyAlignment="1">
      <alignment vertical="distributed"/>
    </xf>
    <xf numFmtId="0" fontId="1" fillId="0" borderId="5" xfId="0" applyFont="1" applyBorder="1" applyAlignment="1"/>
    <xf numFmtId="0" fontId="1" fillId="0" borderId="4" xfId="0" applyFont="1" applyBorder="1" applyAlignment="1">
      <alignment horizontal="left" vertical="distributed"/>
    </xf>
    <xf numFmtId="0" fontId="2" fillId="0" borderId="0" xfId="0" applyFont="1" applyBorder="1" applyAlignment="1">
      <alignment horizontal="left" vertical="distributed"/>
    </xf>
    <xf numFmtId="0" fontId="1" fillId="0" borderId="0" xfId="0" applyFont="1" applyBorder="1" applyAlignment="1">
      <alignment horizontal="left" vertical="distributed"/>
    </xf>
    <xf numFmtId="49" fontId="1" fillId="0" borderId="0" xfId="0" applyNumberFormat="1" applyFont="1" applyBorder="1" applyAlignment="1">
      <alignment horizontal="center"/>
    </xf>
    <xf numFmtId="164" fontId="1" fillId="0" borderId="0" xfId="0" applyNumberFormat="1" applyFont="1" applyBorder="1"/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distributed" vertical="center"/>
    </xf>
    <xf numFmtId="164" fontId="4" fillId="0" borderId="0" xfId="0" applyNumberFormat="1" applyFont="1" applyBorder="1"/>
    <xf numFmtId="0" fontId="1" fillId="0" borderId="5" xfId="0" applyFont="1" applyBorder="1" applyAlignment="1">
      <alignment horizontal="center" vertical="distributed"/>
    </xf>
    <xf numFmtId="0" fontId="1" fillId="0" borderId="3" xfId="0" applyFont="1" applyBorder="1" applyAlignment="1">
      <alignment horizontal="center" vertical="distributed"/>
    </xf>
    <xf numFmtId="0" fontId="1" fillId="0" borderId="5" xfId="0" applyFont="1" applyBorder="1" applyAlignment="1">
      <alignment horizontal="left" vertical="distributed"/>
    </xf>
    <xf numFmtId="0" fontId="1" fillId="0" borderId="4" xfId="0" applyFont="1" applyBorder="1" applyAlignment="1">
      <alignment vertical="distributed"/>
    </xf>
    <xf numFmtId="0" fontId="1" fillId="0" borderId="4" xfId="0" applyFont="1" applyBorder="1" applyAlignment="1">
      <alignment horizontal="center" vertical="distributed"/>
    </xf>
    <xf numFmtId="0" fontId="1" fillId="0" borderId="0" xfId="0" applyFont="1" applyBorder="1" applyAlignment="1">
      <alignment horizontal="center" vertical="distributed"/>
    </xf>
    <xf numFmtId="0" fontId="1" fillId="0" borderId="0" xfId="0" applyFont="1" applyBorder="1" applyAlignment="1">
      <alignment horizontal="left" vertical="distributed"/>
    </xf>
    <xf numFmtId="0" fontId="1" fillId="0" borderId="4" xfId="0" applyFont="1" applyBorder="1" applyAlignment="1">
      <alignment horizontal="center" vertical="distributed"/>
    </xf>
    <xf numFmtId="0" fontId="1" fillId="0" borderId="5" xfId="0" applyFont="1" applyBorder="1" applyAlignment="1">
      <alignment horizontal="center" vertical="distributed"/>
    </xf>
    <xf numFmtId="0" fontId="1" fillId="0" borderId="3" xfId="0" applyFont="1" applyBorder="1" applyAlignment="1">
      <alignment horizontal="center" vertical="distributed"/>
    </xf>
    <xf numFmtId="0" fontId="1" fillId="0" borderId="4" xfId="0" applyFont="1" applyBorder="1" applyAlignment="1">
      <alignment horizontal="left" vertical="distributed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left" vertical="distributed"/>
    </xf>
    <xf numFmtId="0" fontId="1" fillId="0" borderId="4" xfId="0" applyFont="1" applyBorder="1" applyAlignment="1">
      <alignment vertical="distributed"/>
    </xf>
    <xf numFmtId="0" fontId="1" fillId="0" borderId="5" xfId="0" applyFont="1" applyBorder="1" applyAlignment="1">
      <alignment vertical="distributed"/>
    </xf>
    <xf numFmtId="0" fontId="1" fillId="0" borderId="3" xfId="0" applyFont="1" applyBorder="1" applyAlignment="1">
      <alignment vertical="distributed"/>
    </xf>
    <xf numFmtId="0" fontId="1" fillId="0" borderId="5" xfId="0" applyFont="1" applyBorder="1" applyAlignment="1"/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distributed" vertical="center"/>
    </xf>
    <xf numFmtId="0" fontId="1" fillId="0" borderId="3" xfId="0" applyFont="1" applyBorder="1" applyAlignment="1"/>
    <xf numFmtId="0" fontId="1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3" xfId="0" applyBorder="1"/>
    <xf numFmtId="0" fontId="4" fillId="0" borderId="0" xfId="0" applyFont="1"/>
    <xf numFmtId="0" fontId="4" fillId="0" borderId="1" xfId="0" applyFont="1" applyBorder="1" applyAlignment="1">
      <alignment horizontal="center" vertical="distributed"/>
    </xf>
    <xf numFmtId="0" fontId="5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09"/>
  <sheetViews>
    <sheetView tabSelected="1" workbookViewId="0">
      <selection activeCell="K3" sqref="K1:K1048576"/>
    </sheetView>
  </sheetViews>
  <sheetFormatPr defaultRowHeight="15"/>
  <cols>
    <col min="1" max="1" width="20.5703125" customWidth="1"/>
    <col min="2" max="2" width="18.28515625" customWidth="1"/>
    <col min="3" max="3" width="25.42578125" customWidth="1"/>
    <col min="4" max="4" width="3.7109375" customWidth="1"/>
    <col min="5" max="5" width="4.42578125" customWidth="1"/>
    <col min="6" max="6" width="9.140625" customWidth="1"/>
    <col min="7" max="7" width="3.85546875" customWidth="1"/>
    <col min="8" max="9" width="6.85546875" customWidth="1"/>
    <col min="10" max="10" width="6.5703125" customWidth="1"/>
    <col min="11" max="11" width="6.28515625" style="75" customWidth="1"/>
    <col min="12" max="12" width="6.28515625" customWidth="1"/>
    <col min="13" max="13" width="6" customWidth="1"/>
    <col min="14" max="14" width="6.5703125" customWidth="1"/>
  </cols>
  <sheetData>
    <row r="1" spans="1:16" s="6" customFormat="1" ht="12">
      <c r="I1" s="60" t="s">
        <v>115</v>
      </c>
      <c r="J1" s="60"/>
      <c r="K1" s="60"/>
      <c r="L1" s="60"/>
      <c r="M1" s="60"/>
      <c r="N1" s="60"/>
    </row>
    <row r="2" spans="1:16" s="6" customFormat="1" ht="12">
      <c r="I2" s="60" t="s">
        <v>130</v>
      </c>
      <c r="J2" s="60"/>
      <c r="K2" s="60"/>
      <c r="L2" s="60"/>
      <c r="M2" s="60"/>
      <c r="N2" s="60"/>
    </row>
    <row r="3" spans="1:16" s="6" customFormat="1" ht="12">
      <c r="K3" s="73"/>
    </row>
    <row r="4" spans="1:16" s="6" customFormat="1" ht="12">
      <c r="K4" s="73"/>
      <c r="N4" s="7" t="s">
        <v>21</v>
      </c>
      <c r="P4" s="7"/>
    </row>
    <row r="5" spans="1:16" s="6" customFormat="1" ht="12">
      <c r="K5" s="73"/>
      <c r="N5" s="7" t="s">
        <v>22</v>
      </c>
      <c r="P5" s="7"/>
    </row>
    <row r="6" spans="1:16" s="6" customFormat="1" ht="12">
      <c r="K6" s="73"/>
      <c r="N6" s="7" t="s">
        <v>66</v>
      </c>
      <c r="P6" s="7"/>
    </row>
    <row r="7" spans="1:16" s="6" customFormat="1" ht="12">
      <c r="K7" s="73"/>
      <c r="N7" s="7" t="s">
        <v>23</v>
      </c>
      <c r="P7" s="7"/>
    </row>
    <row r="8" spans="1:16" s="6" customFormat="1" ht="12">
      <c r="K8" s="73"/>
    </row>
    <row r="9" spans="1:16" s="6" customFormat="1" ht="12">
      <c r="A9" s="66" t="s">
        <v>24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</row>
    <row r="10" spans="1:16" s="6" customFormat="1" ht="12">
      <c r="A10" s="70" t="s">
        <v>25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</row>
    <row r="11" spans="1:16" s="6" customFormat="1" ht="12">
      <c r="A11" s="71" t="s">
        <v>16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8"/>
    </row>
    <row r="12" spans="1:16" s="6" customFormat="1" ht="45.75" customHeight="1">
      <c r="A12" s="67" t="s">
        <v>26</v>
      </c>
      <c r="B12" s="67" t="s">
        <v>0</v>
      </c>
      <c r="C12" s="67" t="s">
        <v>27</v>
      </c>
      <c r="D12" s="69" t="s">
        <v>10</v>
      </c>
      <c r="E12" s="69"/>
      <c r="F12" s="69"/>
      <c r="G12" s="69"/>
      <c r="H12" s="69" t="s">
        <v>11</v>
      </c>
      <c r="I12" s="69"/>
      <c r="J12" s="69"/>
      <c r="K12" s="69"/>
      <c r="L12" s="69"/>
      <c r="M12" s="69"/>
      <c r="N12" s="69"/>
    </row>
    <row r="13" spans="1:16" s="6" customFormat="1" ht="43.5" customHeight="1">
      <c r="A13" s="68"/>
      <c r="B13" s="68"/>
      <c r="C13" s="68"/>
      <c r="D13" s="9" t="s">
        <v>1</v>
      </c>
      <c r="E13" s="9" t="s">
        <v>2</v>
      </c>
      <c r="F13" s="9" t="s">
        <v>3</v>
      </c>
      <c r="G13" s="9" t="s">
        <v>4</v>
      </c>
      <c r="H13" s="10" t="s">
        <v>5</v>
      </c>
      <c r="I13" s="10" t="s">
        <v>6</v>
      </c>
      <c r="J13" s="10" t="s">
        <v>7</v>
      </c>
      <c r="K13" s="74" t="s">
        <v>8</v>
      </c>
      <c r="L13" s="10" t="s">
        <v>67</v>
      </c>
      <c r="M13" s="10" t="s">
        <v>111</v>
      </c>
      <c r="N13" s="10" t="s">
        <v>9</v>
      </c>
    </row>
    <row r="14" spans="1:16" s="6" customFormat="1" ht="22.5" customHeight="1">
      <c r="A14" s="11" t="s">
        <v>34</v>
      </c>
      <c r="B14" s="62" t="s">
        <v>31</v>
      </c>
      <c r="C14" s="1" t="s">
        <v>28</v>
      </c>
      <c r="D14" s="12" t="s">
        <v>12</v>
      </c>
      <c r="E14" s="12" t="s">
        <v>12</v>
      </c>
      <c r="F14" s="12" t="s">
        <v>12</v>
      </c>
      <c r="G14" s="12" t="s">
        <v>12</v>
      </c>
      <c r="H14" s="13">
        <f t="shared" ref="H14:N14" si="0">SUM(H17+H51+H70+H89)</f>
        <v>1159.8999999999999</v>
      </c>
      <c r="I14" s="13">
        <f t="shared" si="0"/>
        <v>2060</v>
      </c>
      <c r="J14" s="13">
        <f t="shared" si="0"/>
        <v>1694.8</v>
      </c>
      <c r="K14" s="29">
        <f t="shared" si="0"/>
        <v>4531.1999999999989</v>
      </c>
      <c r="L14" s="13">
        <f t="shared" si="0"/>
        <v>620.39999999999986</v>
      </c>
      <c r="M14" s="13">
        <f t="shared" si="0"/>
        <v>598.39999999999986</v>
      </c>
      <c r="N14" s="13">
        <f t="shared" si="0"/>
        <v>10664.7</v>
      </c>
    </row>
    <row r="15" spans="1:16" s="6" customFormat="1" ht="12" customHeight="1">
      <c r="A15" s="14" t="s">
        <v>35</v>
      </c>
      <c r="B15" s="63"/>
      <c r="C15" s="15" t="s">
        <v>30</v>
      </c>
      <c r="D15" s="12"/>
      <c r="E15" s="12"/>
      <c r="F15" s="12"/>
      <c r="G15" s="12"/>
      <c r="H15" s="13"/>
      <c r="I15" s="13"/>
      <c r="J15" s="13"/>
      <c r="K15" s="29"/>
      <c r="L15" s="13"/>
      <c r="M15" s="13"/>
      <c r="N15" s="13"/>
    </row>
    <row r="16" spans="1:16" s="6" customFormat="1" ht="62.25" customHeight="1">
      <c r="A16" s="2"/>
      <c r="B16" s="64"/>
      <c r="C16" s="3" t="s">
        <v>29</v>
      </c>
      <c r="D16" s="16">
        <v>807</v>
      </c>
      <c r="E16" s="16" t="s">
        <v>12</v>
      </c>
      <c r="F16" s="16" t="s">
        <v>12</v>
      </c>
      <c r="G16" s="16" t="s">
        <v>12</v>
      </c>
      <c r="H16" s="13"/>
      <c r="I16" s="13"/>
      <c r="J16" s="13"/>
      <c r="K16" s="29"/>
      <c r="L16" s="13"/>
      <c r="M16" s="13"/>
      <c r="N16" s="17"/>
    </row>
    <row r="17" spans="1:14" s="6" customFormat="1" ht="24" customHeight="1">
      <c r="A17" s="57" t="s">
        <v>33</v>
      </c>
      <c r="B17" s="52" t="s">
        <v>65</v>
      </c>
      <c r="C17" s="1" t="s">
        <v>32</v>
      </c>
      <c r="D17" s="16" t="s">
        <v>14</v>
      </c>
      <c r="E17" s="16" t="s">
        <v>12</v>
      </c>
      <c r="F17" s="16" t="s">
        <v>12</v>
      </c>
      <c r="G17" s="16" t="s">
        <v>12</v>
      </c>
      <c r="H17" s="13">
        <f>SUM(H19)</f>
        <v>760.1</v>
      </c>
      <c r="I17" s="13">
        <f t="shared" ref="I17:N17" si="1">SUM(I19)</f>
        <v>660.6</v>
      </c>
      <c r="J17" s="13">
        <f t="shared" si="1"/>
        <v>642.99999999999989</v>
      </c>
      <c r="K17" s="29">
        <f t="shared" si="1"/>
        <v>2309.1</v>
      </c>
      <c r="L17" s="13">
        <f t="shared" si="1"/>
        <v>555.29999999999995</v>
      </c>
      <c r="M17" s="13">
        <f t="shared" si="1"/>
        <v>548.29999999999995</v>
      </c>
      <c r="N17" s="13">
        <f t="shared" si="1"/>
        <v>5476.4</v>
      </c>
    </row>
    <row r="18" spans="1:14" s="6" customFormat="1" ht="14.25" customHeight="1">
      <c r="A18" s="58"/>
      <c r="B18" s="53"/>
      <c r="C18" s="15" t="s">
        <v>30</v>
      </c>
      <c r="D18" s="16"/>
      <c r="E18" s="16"/>
      <c r="F18" s="16"/>
      <c r="G18" s="16"/>
      <c r="H18" s="13"/>
      <c r="I18" s="13"/>
      <c r="J18" s="13"/>
      <c r="K18" s="29"/>
      <c r="L18" s="13"/>
      <c r="M18" s="13"/>
      <c r="N18" s="13"/>
    </row>
    <row r="19" spans="1:14" s="6" customFormat="1" ht="40.5" customHeight="1">
      <c r="A19" s="58"/>
      <c r="B19" s="54"/>
      <c r="C19" s="3" t="s">
        <v>29</v>
      </c>
      <c r="D19" s="16" t="s">
        <v>14</v>
      </c>
      <c r="E19" s="16" t="s">
        <v>12</v>
      </c>
      <c r="F19" s="16" t="s">
        <v>12</v>
      </c>
      <c r="G19" s="16" t="s">
        <v>12</v>
      </c>
      <c r="H19" s="13">
        <f t="shared" ref="H19:J19" si="2">SUM(H20+H23+H30+H34+H38+H41+H44)</f>
        <v>760.1</v>
      </c>
      <c r="I19" s="13">
        <f t="shared" si="2"/>
        <v>660.6</v>
      </c>
      <c r="J19" s="13">
        <f t="shared" si="2"/>
        <v>642.99999999999989</v>
      </c>
      <c r="K19" s="29">
        <f>SUM(K20+K23+K30+K34+K38+K41+K44+K48)</f>
        <v>2309.1</v>
      </c>
      <c r="L19" s="13">
        <f t="shared" ref="L19:M19" si="3">SUM(L20+L23+L30+L34+L38+L41+L44)</f>
        <v>555.29999999999995</v>
      </c>
      <c r="M19" s="13">
        <f t="shared" si="3"/>
        <v>548.29999999999995</v>
      </c>
      <c r="N19" s="13">
        <f>SUM(N20+N23+N30+N34+N38+N41+N44+N48)</f>
        <v>5476.4</v>
      </c>
    </row>
    <row r="20" spans="1:14" s="6" customFormat="1" ht="23.25" customHeight="1">
      <c r="A20" s="18" t="s">
        <v>36</v>
      </c>
      <c r="B20" s="52" t="s">
        <v>65</v>
      </c>
      <c r="C20" s="1" t="s">
        <v>42</v>
      </c>
      <c r="D20" s="16" t="s">
        <v>14</v>
      </c>
      <c r="E20" s="16" t="s">
        <v>12</v>
      </c>
      <c r="F20" s="16" t="s">
        <v>12</v>
      </c>
      <c r="G20" s="16" t="s">
        <v>12</v>
      </c>
      <c r="H20" s="13">
        <f>SUM(H22)</f>
        <v>319.8</v>
      </c>
      <c r="I20" s="13">
        <f t="shared" ref="I20:N20" si="4">SUM(I22)</f>
        <v>359.6</v>
      </c>
      <c r="J20" s="13">
        <f t="shared" si="4"/>
        <v>337</v>
      </c>
      <c r="K20" s="29">
        <f t="shared" si="4"/>
        <v>327.5</v>
      </c>
      <c r="L20" s="13">
        <f t="shared" si="4"/>
        <v>320</v>
      </c>
      <c r="M20" s="13">
        <f t="shared" si="4"/>
        <v>310</v>
      </c>
      <c r="N20" s="13">
        <f t="shared" si="4"/>
        <v>1973.9</v>
      </c>
    </row>
    <row r="21" spans="1:14" s="6" customFormat="1" ht="15.75" customHeight="1">
      <c r="A21" s="19" t="s">
        <v>37</v>
      </c>
      <c r="B21" s="53"/>
      <c r="C21" s="15" t="s">
        <v>30</v>
      </c>
      <c r="D21" s="16"/>
      <c r="E21" s="16"/>
      <c r="F21" s="16"/>
      <c r="G21" s="16"/>
      <c r="H21" s="13"/>
      <c r="I21" s="13"/>
      <c r="J21" s="13"/>
      <c r="K21" s="29"/>
      <c r="L21" s="13"/>
      <c r="M21" s="13"/>
      <c r="N21" s="13"/>
    </row>
    <row r="22" spans="1:14" s="6" customFormat="1" ht="39" customHeight="1">
      <c r="A22" s="20" t="s">
        <v>38</v>
      </c>
      <c r="B22" s="54"/>
      <c r="C22" s="3" t="s">
        <v>29</v>
      </c>
      <c r="D22" s="16" t="s">
        <v>14</v>
      </c>
      <c r="E22" s="16" t="s">
        <v>17</v>
      </c>
      <c r="F22" s="16" t="s">
        <v>84</v>
      </c>
      <c r="G22" s="16" t="s">
        <v>13</v>
      </c>
      <c r="H22" s="13">
        <v>319.8</v>
      </c>
      <c r="I22" s="29">
        <v>359.6</v>
      </c>
      <c r="J22" s="29">
        <v>337</v>
      </c>
      <c r="K22" s="29">
        <v>327.5</v>
      </c>
      <c r="L22" s="13">
        <v>320</v>
      </c>
      <c r="M22" s="13">
        <v>310</v>
      </c>
      <c r="N22" s="13">
        <f>SUM(H22:M22)</f>
        <v>1973.9</v>
      </c>
    </row>
    <row r="23" spans="1:14" s="6" customFormat="1" ht="22.5" customHeight="1">
      <c r="A23" s="18" t="s">
        <v>39</v>
      </c>
      <c r="B23" s="52" t="s">
        <v>65</v>
      </c>
      <c r="C23" s="1" t="s">
        <v>42</v>
      </c>
      <c r="D23" s="16" t="s">
        <v>14</v>
      </c>
      <c r="E23" s="16" t="s">
        <v>12</v>
      </c>
      <c r="F23" s="16" t="s">
        <v>12</v>
      </c>
      <c r="G23" s="16" t="s">
        <v>12</v>
      </c>
      <c r="H23" s="13">
        <f t="shared" ref="H23:J23" si="5">SUM(H25+H26+H27+H28+H29)</f>
        <v>88.5</v>
      </c>
      <c r="I23" s="13">
        <f t="shared" si="5"/>
        <v>263.59999999999997</v>
      </c>
      <c r="J23" s="13">
        <f t="shared" si="5"/>
        <v>195.8</v>
      </c>
      <c r="K23" s="29">
        <f>SUM(K25+K26+K27+K28+K29)</f>
        <v>80.900000000000006</v>
      </c>
      <c r="L23" s="13">
        <f t="shared" ref="L23:N23" si="6">SUM(L25+L26+L27+L28+L29)</f>
        <v>7.9</v>
      </c>
      <c r="M23" s="13">
        <f t="shared" si="6"/>
        <v>7.9</v>
      </c>
      <c r="N23" s="13">
        <f t="shared" si="6"/>
        <v>644.59999999999991</v>
      </c>
    </row>
    <row r="24" spans="1:14" s="6" customFormat="1" ht="14.25" customHeight="1">
      <c r="A24" s="19" t="s">
        <v>40</v>
      </c>
      <c r="B24" s="65"/>
      <c r="C24" s="15" t="s">
        <v>30</v>
      </c>
      <c r="D24" s="16"/>
      <c r="E24" s="16"/>
      <c r="F24" s="16"/>
      <c r="G24" s="16"/>
      <c r="H24" s="13"/>
      <c r="I24" s="13"/>
      <c r="J24" s="13"/>
      <c r="K24" s="29"/>
      <c r="L24" s="13"/>
      <c r="M24" s="13"/>
      <c r="N24" s="13"/>
    </row>
    <row r="25" spans="1:14" s="6" customFormat="1" ht="39" customHeight="1">
      <c r="A25" s="21" t="s">
        <v>41</v>
      </c>
      <c r="B25" s="65"/>
      <c r="C25" s="3" t="s">
        <v>29</v>
      </c>
      <c r="D25" s="16" t="s">
        <v>14</v>
      </c>
      <c r="E25" s="16" t="s">
        <v>15</v>
      </c>
      <c r="F25" s="16" t="s">
        <v>85</v>
      </c>
      <c r="G25" s="16" t="s">
        <v>118</v>
      </c>
      <c r="H25" s="13">
        <v>0</v>
      </c>
      <c r="I25" s="17">
        <v>0</v>
      </c>
      <c r="J25" s="29">
        <v>0</v>
      </c>
      <c r="K25" s="29">
        <v>12.9</v>
      </c>
      <c r="L25" s="13">
        <v>0</v>
      </c>
      <c r="M25" s="13">
        <v>0</v>
      </c>
      <c r="N25" s="13">
        <f>SUM(H25:M25)</f>
        <v>12.9</v>
      </c>
    </row>
    <row r="26" spans="1:14" s="6" customFormat="1" ht="39" customHeight="1">
      <c r="A26" s="21"/>
      <c r="B26" s="36"/>
      <c r="C26" s="3" t="s">
        <v>29</v>
      </c>
      <c r="D26" s="16" t="s">
        <v>14</v>
      </c>
      <c r="E26" s="16" t="s">
        <v>15</v>
      </c>
      <c r="F26" s="16" t="s">
        <v>85</v>
      </c>
      <c r="G26" s="16" t="s">
        <v>13</v>
      </c>
      <c r="H26" s="13">
        <v>6</v>
      </c>
      <c r="I26" s="17">
        <v>6.1</v>
      </c>
      <c r="J26" s="29">
        <v>4.7</v>
      </c>
      <c r="K26" s="29">
        <v>7</v>
      </c>
      <c r="L26" s="13">
        <v>7.2</v>
      </c>
      <c r="M26" s="13">
        <v>7.2</v>
      </c>
      <c r="N26" s="13">
        <f>SUM(H26:M26)</f>
        <v>38.200000000000003</v>
      </c>
    </row>
    <row r="27" spans="1:14" s="6" customFormat="1" ht="35.25" customHeight="1">
      <c r="A27" s="22"/>
      <c r="B27" s="22"/>
      <c r="C27" s="3" t="s">
        <v>29</v>
      </c>
      <c r="D27" s="16" t="s">
        <v>14</v>
      </c>
      <c r="E27" s="16" t="s">
        <v>15</v>
      </c>
      <c r="F27" s="16" t="s">
        <v>85</v>
      </c>
      <c r="G27" s="16" t="s">
        <v>18</v>
      </c>
      <c r="H27" s="13">
        <v>0.6</v>
      </c>
      <c r="I27" s="17">
        <v>0.6</v>
      </c>
      <c r="J27" s="30">
        <v>0.6</v>
      </c>
      <c r="K27" s="29">
        <v>0.6</v>
      </c>
      <c r="L27" s="13">
        <v>0.7</v>
      </c>
      <c r="M27" s="13">
        <v>0.7</v>
      </c>
      <c r="N27" s="13">
        <f>SUM(H27:M27)</f>
        <v>3.8</v>
      </c>
    </row>
    <row r="28" spans="1:14" s="6" customFormat="1" ht="36.75" customHeight="1">
      <c r="A28" s="22"/>
      <c r="B28" s="22"/>
      <c r="C28" s="3" t="s">
        <v>29</v>
      </c>
      <c r="D28" s="16" t="s">
        <v>14</v>
      </c>
      <c r="E28" s="16" t="s">
        <v>17</v>
      </c>
      <c r="F28" s="16" t="s">
        <v>85</v>
      </c>
      <c r="G28" s="16" t="s">
        <v>13</v>
      </c>
      <c r="H28" s="13">
        <v>41.4</v>
      </c>
      <c r="I28" s="30">
        <v>256.89999999999998</v>
      </c>
      <c r="J28" s="29">
        <v>190.5</v>
      </c>
      <c r="K28" s="29">
        <v>60</v>
      </c>
      <c r="L28" s="13">
        <v>0</v>
      </c>
      <c r="M28" s="13">
        <v>0</v>
      </c>
      <c r="N28" s="13">
        <f>SUM(H28:M28)</f>
        <v>548.79999999999995</v>
      </c>
    </row>
    <row r="29" spans="1:14" s="6" customFormat="1" ht="35.25" customHeight="1">
      <c r="A29" s="23"/>
      <c r="B29" s="23"/>
      <c r="C29" s="3" t="s">
        <v>29</v>
      </c>
      <c r="D29" s="16" t="s">
        <v>14</v>
      </c>
      <c r="E29" s="16" t="s">
        <v>17</v>
      </c>
      <c r="F29" s="16" t="s">
        <v>85</v>
      </c>
      <c r="G29" s="16" t="s">
        <v>18</v>
      </c>
      <c r="H29" s="13">
        <v>40.5</v>
      </c>
      <c r="I29" s="13">
        <v>0</v>
      </c>
      <c r="J29" s="13">
        <v>0</v>
      </c>
      <c r="K29" s="29">
        <v>0.4</v>
      </c>
      <c r="L29" s="13">
        <v>0</v>
      </c>
      <c r="M29" s="13">
        <v>0</v>
      </c>
      <c r="N29" s="13">
        <f>SUM(H29:M29)</f>
        <v>40.9</v>
      </c>
    </row>
    <row r="30" spans="1:14" s="6" customFormat="1" ht="24" customHeight="1">
      <c r="A30" s="18" t="s">
        <v>43</v>
      </c>
      <c r="B30" s="52" t="s">
        <v>65</v>
      </c>
      <c r="C30" s="1" t="s">
        <v>42</v>
      </c>
      <c r="D30" s="16" t="s">
        <v>14</v>
      </c>
      <c r="E30" s="16" t="s">
        <v>12</v>
      </c>
      <c r="F30" s="16" t="s">
        <v>12</v>
      </c>
      <c r="G30" s="16" t="s">
        <v>12</v>
      </c>
      <c r="H30" s="13">
        <f>SUM(H32+H33)</f>
        <v>21.5</v>
      </c>
      <c r="I30" s="13">
        <f t="shared" ref="I30:N30" si="7">SUM(I32+I33)</f>
        <v>22.4</v>
      </c>
      <c r="J30" s="13">
        <f t="shared" si="7"/>
        <v>22.4</v>
      </c>
      <c r="K30" s="29">
        <f t="shared" si="7"/>
        <v>17.899999999999999</v>
      </c>
      <c r="L30" s="13">
        <f t="shared" si="7"/>
        <v>22.4</v>
      </c>
      <c r="M30" s="13">
        <f t="shared" si="7"/>
        <v>22.4</v>
      </c>
      <c r="N30" s="13">
        <f t="shared" si="7"/>
        <v>129</v>
      </c>
    </row>
    <row r="31" spans="1:14" s="6" customFormat="1" ht="13.5" customHeight="1">
      <c r="A31" s="55" t="s">
        <v>68</v>
      </c>
      <c r="B31" s="65"/>
      <c r="C31" s="15" t="s">
        <v>30</v>
      </c>
      <c r="D31" s="16"/>
      <c r="E31" s="16"/>
      <c r="F31" s="16"/>
      <c r="G31" s="16"/>
      <c r="H31" s="13"/>
      <c r="I31" s="13"/>
      <c r="J31" s="13"/>
      <c r="K31" s="29"/>
      <c r="L31" s="13"/>
      <c r="M31" s="13"/>
      <c r="N31" s="13"/>
    </row>
    <row r="32" spans="1:14" s="6" customFormat="1" ht="47.25" customHeight="1">
      <c r="A32" s="61"/>
      <c r="B32" s="65"/>
      <c r="C32" s="3" t="s">
        <v>29</v>
      </c>
      <c r="D32" s="16" t="s">
        <v>14</v>
      </c>
      <c r="E32" s="16" t="s">
        <v>15</v>
      </c>
      <c r="F32" s="16" t="s">
        <v>87</v>
      </c>
      <c r="G32" s="16" t="s">
        <v>13</v>
      </c>
      <c r="H32" s="13">
        <v>19.2</v>
      </c>
      <c r="I32" s="13">
        <v>20</v>
      </c>
      <c r="J32" s="13">
        <v>20</v>
      </c>
      <c r="K32" s="29">
        <v>16</v>
      </c>
      <c r="L32" s="13">
        <v>20</v>
      </c>
      <c r="M32" s="13">
        <v>20</v>
      </c>
      <c r="N32" s="13">
        <f>SUM(H32:M32)</f>
        <v>115.2</v>
      </c>
    </row>
    <row r="33" spans="1:28" s="6" customFormat="1" ht="61.5" customHeight="1">
      <c r="A33" s="1" t="s">
        <v>69</v>
      </c>
      <c r="B33" s="23"/>
      <c r="C33" s="3" t="s">
        <v>29</v>
      </c>
      <c r="D33" s="16" t="s">
        <v>14</v>
      </c>
      <c r="E33" s="16" t="s">
        <v>15</v>
      </c>
      <c r="F33" s="16" t="s">
        <v>88</v>
      </c>
      <c r="G33" s="16" t="s">
        <v>13</v>
      </c>
      <c r="H33" s="13">
        <v>2.2999999999999998</v>
      </c>
      <c r="I33" s="17">
        <v>2.4</v>
      </c>
      <c r="J33" s="17">
        <v>2.4</v>
      </c>
      <c r="K33" s="29">
        <v>1.9</v>
      </c>
      <c r="L33" s="13">
        <v>2.4</v>
      </c>
      <c r="M33" s="13">
        <v>2.4</v>
      </c>
      <c r="N33" s="13">
        <f>SUM(H33:M33)</f>
        <v>13.8</v>
      </c>
    </row>
    <row r="34" spans="1:28" s="6" customFormat="1" ht="24.75" customHeight="1">
      <c r="A34" s="18" t="s">
        <v>44</v>
      </c>
      <c r="B34" s="52" t="s">
        <v>65</v>
      </c>
      <c r="C34" s="1" t="s">
        <v>42</v>
      </c>
      <c r="D34" s="16" t="s">
        <v>14</v>
      </c>
      <c r="E34" s="16" t="s">
        <v>12</v>
      </c>
      <c r="F34" s="16" t="s">
        <v>12</v>
      </c>
      <c r="G34" s="16" t="s">
        <v>12</v>
      </c>
      <c r="H34" s="13">
        <f>SUM(H36+H37)</f>
        <v>330.3</v>
      </c>
      <c r="I34" s="13">
        <f t="shared" ref="I34:N34" si="8">SUM(I36+I37)</f>
        <v>0</v>
      </c>
      <c r="J34" s="13">
        <f t="shared" si="8"/>
        <v>0</v>
      </c>
      <c r="K34" s="29">
        <f t="shared" si="8"/>
        <v>0</v>
      </c>
      <c r="L34" s="13">
        <f t="shared" si="8"/>
        <v>0</v>
      </c>
      <c r="M34" s="13">
        <f t="shared" si="8"/>
        <v>0</v>
      </c>
      <c r="N34" s="13">
        <f t="shared" si="8"/>
        <v>330.3</v>
      </c>
    </row>
    <row r="35" spans="1:28" s="6" customFormat="1" ht="14.25" customHeight="1">
      <c r="A35" s="55" t="s">
        <v>19</v>
      </c>
      <c r="B35" s="65"/>
      <c r="C35" s="15" t="s">
        <v>30</v>
      </c>
      <c r="D35" s="16"/>
      <c r="E35" s="16"/>
      <c r="F35" s="16"/>
      <c r="G35" s="16"/>
      <c r="H35" s="13"/>
      <c r="I35" s="13"/>
      <c r="J35" s="13"/>
      <c r="K35" s="29"/>
      <c r="L35" s="13"/>
      <c r="M35" s="13"/>
      <c r="N35" s="13"/>
    </row>
    <row r="36" spans="1:28" s="6" customFormat="1" ht="49.5" customHeight="1">
      <c r="A36" s="61"/>
      <c r="B36" s="65"/>
      <c r="C36" s="3" t="s">
        <v>29</v>
      </c>
      <c r="D36" s="16" t="s">
        <v>14</v>
      </c>
      <c r="E36" s="16" t="s">
        <v>15</v>
      </c>
      <c r="F36" s="16" t="s">
        <v>87</v>
      </c>
      <c r="G36" s="16" t="s">
        <v>13</v>
      </c>
      <c r="H36" s="13">
        <v>330</v>
      </c>
      <c r="I36" s="13">
        <v>0</v>
      </c>
      <c r="J36" s="13">
        <v>0</v>
      </c>
      <c r="K36" s="29">
        <v>0</v>
      </c>
      <c r="L36" s="13">
        <v>0</v>
      </c>
      <c r="M36" s="13">
        <v>0</v>
      </c>
      <c r="N36" s="13">
        <f>SUM(H36:M36)</f>
        <v>330</v>
      </c>
    </row>
    <row r="37" spans="1:28" s="6" customFormat="1" ht="72.75" customHeight="1">
      <c r="A37" s="1" t="s">
        <v>20</v>
      </c>
      <c r="B37" s="23"/>
      <c r="C37" s="3" t="s">
        <v>29</v>
      </c>
      <c r="D37" s="16" t="s">
        <v>14</v>
      </c>
      <c r="E37" s="16" t="s">
        <v>15</v>
      </c>
      <c r="F37" s="16" t="s">
        <v>88</v>
      </c>
      <c r="G37" s="16" t="s">
        <v>13</v>
      </c>
      <c r="H37" s="13">
        <v>0.3</v>
      </c>
      <c r="I37" s="13">
        <v>0</v>
      </c>
      <c r="J37" s="13">
        <v>0</v>
      </c>
      <c r="K37" s="29">
        <v>0</v>
      </c>
      <c r="L37" s="13">
        <v>0</v>
      </c>
      <c r="M37" s="13">
        <v>0</v>
      </c>
      <c r="N37" s="13">
        <f>SUM(H37:M37)</f>
        <v>0.3</v>
      </c>
    </row>
    <row r="38" spans="1:28" s="6" customFormat="1" ht="22.5" customHeight="1">
      <c r="A38" s="18" t="s">
        <v>82</v>
      </c>
      <c r="B38" s="52" t="s">
        <v>65</v>
      </c>
      <c r="C38" s="1" t="s">
        <v>42</v>
      </c>
      <c r="D38" s="16" t="s">
        <v>14</v>
      </c>
      <c r="E38" s="16" t="s">
        <v>12</v>
      </c>
      <c r="F38" s="16" t="s">
        <v>12</v>
      </c>
      <c r="G38" s="16" t="s">
        <v>12</v>
      </c>
      <c r="H38" s="13">
        <f>SUM(H40)</f>
        <v>0</v>
      </c>
      <c r="I38" s="13">
        <f t="shared" ref="I38:N38" si="9">SUM(I40)</f>
        <v>15</v>
      </c>
      <c r="J38" s="13">
        <f t="shared" si="9"/>
        <v>0</v>
      </c>
      <c r="K38" s="29">
        <f t="shared" si="9"/>
        <v>0</v>
      </c>
      <c r="L38" s="13">
        <f t="shared" si="9"/>
        <v>0</v>
      </c>
      <c r="M38" s="13">
        <f t="shared" si="9"/>
        <v>0</v>
      </c>
      <c r="N38" s="13">
        <f t="shared" si="9"/>
        <v>15</v>
      </c>
    </row>
    <row r="39" spans="1:28" s="6" customFormat="1" ht="15.75" customHeight="1">
      <c r="A39" s="19" t="s">
        <v>80</v>
      </c>
      <c r="B39" s="53"/>
      <c r="C39" s="15" t="s">
        <v>30</v>
      </c>
      <c r="D39" s="16"/>
      <c r="E39" s="16"/>
      <c r="F39" s="16"/>
      <c r="G39" s="16"/>
      <c r="H39" s="13"/>
      <c r="I39" s="13"/>
      <c r="J39" s="13"/>
      <c r="K39" s="29"/>
      <c r="L39" s="13"/>
      <c r="M39" s="13"/>
      <c r="N39" s="13"/>
    </row>
    <row r="40" spans="1:28" s="6" customFormat="1" ht="36">
      <c r="A40" s="20"/>
      <c r="B40" s="54"/>
      <c r="C40" s="3" t="s">
        <v>29</v>
      </c>
      <c r="D40" s="16" t="s">
        <v>14</v>
      </c>
      <c r="E40" s="16" t="s">
        <v>17</v>
      </c>
      <c r="F40" s="16" t="s">
        <v>81</v>
      </c>
      <c r="G40" s="16" t="s">
        <v>13</v>
      </c>
      <c r="H40" s="13">
        <v>0</v>
      </c>
      <c r="I40" s="13">
        <v>15</v>
      </c>
      <c r="J40" s="13">
        <v>0</v>
      </c>
      <c r="K40" s="29">
        <v>0</v>
      </c>
      <c r="L40" s="13">
        <v>0</v>
      </c>
      <c r="M40" s="13">
        <v>0</v>
      </c>
      <c r="N40" s="13">
        <f>SUM(H40:M40)</f>
        <v>15</v>
      </c>
      <c r="O40" s="38"/>
      <c r="P40" s="50"/>
      <c r="Q40" s="39"/>
      <c r="R40" s="40"/>
      <c r="S40" s="40"/>
      <c r="T40" s="40"/>
      <c r="U40" s="40"/>
      <c r="V40" s="41"/>
      <c r="W40" s="41"/>
      <c r="X40" s="41"/>
      <c r="Y40" s="41"/>
      <c r="Z40" s="41"/>
      <c r="AA40" s="41"/>
      <c r="AB40" s="41"/>
    </row>
    <row r="41" spans="1:28" s="6" customFormat="1" ht="22.5" customHeight="1">
      <c r="A41" s="18" t="s">
        <v>99</v>
      </c>
      <c r="B41" s="52" t="s">
        <v>65</v>
      </c>
      <c r="C41" s="1" t="s">
        <v>42</v>
      </c>
      <c r="D41" s="16" t="s">
        <v>14</v>
      </c>
      <c r="E41" s="16" t="s">
        <v>12</v>
      </c>
      <c r="F41" s="16" t="s">
        <v>12</v>
      </c>
      <c r="G41" s="16" t="s">
        <v>12</v>
      </c>
      <c r="H41" s="13">
        <f>SUM(H43)</f>
        <v>0</v>
      </c>
      <c r="I41" s="13">
        <f t="shared" ref="I41:M41" si="10">SUM(I43)</f>
        <v>0</v>
      </c>
      <c r="J41" s="13">
        <f t="shared" si="10"/>
        <v>87.8</v>
      </c>
      <c r="K41" s="29">
        <f t="shared" si="10"/>
        <v>275.8</v>
      </c>
      <c r="L41" s="13">
        <f t="shared" si="10"/>
        <v>205</v>
      </c>
      <c r="M41" s="13">
        <f t="shared" si="10"/>
        <v>208</v>
      </c>
      <c r="N41" s="13">
        <f>SUM(N43)</f>
        <v>776.6</v>
      </c>
      <c r="O41" s="51"/>
      <c r="P41" s="50"/>
      <c r="Q41" s="42"/>
      <c r="R41" s="40"/>
      <c r="S41" s="40"/>
      <c r="T41" s="40"/>
      <c r="U41" s="40"/>
      <c r="V41" s="41"/>
      <c r="W41" s="41"/>
      <c r="X41" s="41"/>
      <c r="Y41" s="41"/>
      <c r="Z41" s="41"/>
      <c r="AA41" s="41"/>
      <c r="AB41" s="41"/>
    </row>
    <row r="42" spans="1:28" s="6" customFormat="1" ht="15.75" customHeight="1">
      <c r="A42" s="55" t="s">
        <v>112</v>
      </c>
      <c r="B42" s="53"/>
      <c r="C42" s="15" t="s">
        <v>30</v>
      </c>
      <c r="D42" s="16"/>
      <c r="E42" s="16"/>
      <c r="F42" s="16"/>
      <c r="G42" s="16"/>
      <c r="H42" s="13"/>
      <c r="I42" s="13"/>
      <c r="J42" s="13"/>
      <c r="K42" s="29"/>
      <c r="L42" s="13"/>
      <c r="M42" s="13"/>
      <c r="N42" s="13"/>
      <c r="O42" s="51"/>
      <c r="P42" s="50"/>
      <c r="Q42" s="43"/>
      <c r="R42" s="40"/>
      <c r="S42" s="40"/>
      <c r="T42" s="40"/>
      <c r="U42" s="40"/>
      <c r="V42" s="41"/>
      <c r="W42" s="41"/>
      <c r="X42" s="44"/>
      <c r="Y42" s="41"/>
      <c r="Z42" s="41"/>
      <c r="AA42" s="41"/>
      <c r="AB42" s="41"/>
    </row>
    <row r="43" spans="1:28" s="6" customFormat="1" ht="38.25" customHeight="1">
      <c r="A43" s="61"/>
      <c r="B43" s="53"/>
      <c r="C43" s="35" t="s">
        <v>29</v>
      </c>
      <c r="D43" s="16" t="s">
        <v>14</v>
      </c>
      <c r="E43" s="16" t="s">
        <v>113</v>
      </c>
      <c r="F43" s="16" t="s">
        <v>114</v>
      </c>
      <c r="G43" s="16" t="s">
        <v>13</v>
      </c>
      <c r="H43" s="13">
        <v>0</v>
      </c>
      <c r="I43" s="13">
        <v>0</v>
      </c>
      <c r="J43" s="29">
        <v>87.8</v>
      </c>
      <c r="K43" s="29">
        <v>275.8</v>
      </c>
      <c r="L43" s="13">
        <v>205</v>
      </c>
      <c r="M43" s="13">
        <v>208</v>
      </c>
      <c r="N43" s="13">
        <f>SUM(H43:M43)</f>
        <v>776.6</v>
      </c>
    </row>
    <row r="44" spans="1:28" s="6" customFormat="1" ht="23.25" customHeight="1">
      <c r="A44" s="18" t="s">
        <v>119</v>
      </c>
      <c r="B44" s="49" t="s">
        <v>65</v>
      </c>
      <c r="C44" s="1" t="s">
        <v>42</v>
      </c>
      <c r="D44" s="16" t="s">
        <v>14</v>
      </c>
      <c r="E44" s="16" t="s">
        <v>12</v>
      </c>
      <c r="F44" s="16" t="s">
        <v>12</v>
      </c>
      <c r="G44" s="16" t="s">
        <v>12</v>
      </c>
      <c r="H44" s="13">
        <f t="shared" ref="H44:J44" si="11">SUM(H46+H47)</f>
        <v>0</v>
      </c>
      <c r="I44" s="13">
        <f t="shared" si="11"/>
        <v>0</v>
      </c>
      <c r="J44" s="13">
        <f t="shared" si="11"/>
        <v>0</v>
      </c>
      <c r="K44" s="29">
        <f>SUM(K46+K47)</f>
        <v>1407</v>
      </c>
      <c r="L44" s="13">
        <f t="shared" ref="L44:N44" si="12">SUM(L46+L47)</f>
        <v>0</v>
      </c>
      <c r="M44" s="13">
        <f t="shared" si="12"/>
        <v>0</v>
      </c>
      <c r="N44" s="13">
        <f t="shared" si="12"/>
        <v>1407</v>
      </c>
    </row>
    <row r="45" spans="1:28" s="6" customFormat="1" ht="12" customHeight="1">
      <c r="A45" s="47"/>
      <c r="B45" s="45"/>
      <c r="C45" s="15" t="s">
        <v>30</v>
      </c>
      <c r="D45" s="16"/>
      <c r="E45" s="16"/>
      <c r="F45" s="16"/>
      <c r="G45" s="16"/>
      <c r="H45" s="13"/>
      <c r="I45" s="13"/>
      <c r="J45" s="13"/>
      <c r="K45" s="29"/>
      <c r="L45" s="13"/>
      <c r="M45" s="13"/>
      <c r="N45" s="13"/>
    </row>
    <row r="46" spans="1:28" s="6" customFormat="1" ht="108.75" customHeight="1">
      <c r="A46" s="4" t="s">
        <v>123</v>
      </c>
      <c r="B46" s="45"/>
      <c r="C46" s="48" t="s">
        <v>29</v>
      </c>
      <c r="D46" s="16" t="s">
        <v>14</v>
      </c>
      <c r="E46" s="16" t="s">
        <v>17</v>
      </c>
      <c r="F46" s="16" t="s">
        <v>125</v>
      </c>
      <c r="G46" s="16" t="s">
        <v>13</v>
      </c>
      <c r="H46" s="13">
        <v>0</v>
      </c>
      <c r="I46" s="13">
        <v>0</v>
      </c>
      <c r="J46" s="29">
        <v>0</v>
      </c>
      <c r="K46" s="29">
        <v>229.8</v>
      </c>
      <c r="L46" s="13">
        <v>0</v>
      </c>
      <c r="M46" s="13">
        <v>0</v>
      </c>
      <c r="N46" s="13">
        <f>SUM(H46:M46)</f>
        <v>229.8</v>
      </c>
    </row>
    <row r="47" spans="1:28" s="6" customFormat="1" ht="83.25" customHeight="1">
      <c r="A47" s="4" t="s">
        <v>124</v>
      </c>
      <c r="B47" s="46"/>
      <c r="C47" s="35" t="s">
        <v>29</v>
      </c>
      <c r="D47" s="16" t="s">
        <v>14</v>
      </c>
      <c r="E47" s="16" t="s">
        <v>113</v>
      </c>
      <c r="F47" s="16" t="s">
        <v>126</v>
      </c>
      <c r="G47" s="16" t="s">
        <v>13</v>
      </c>
      <c r="H47" s="13">
        <v>0</v>
      </c>
      <c r="I47" s="13">
        <v>0</v>
      </c>
      <c r="J47" s="29">
        <v>0</v>
      </c>
      <c r="K47" s="29">
        <v>1177.2</v>
      </c>
      <c r="L47" s="13">
        <v>0</v>
      </c>
      <c r="M47" s="13">
        <v>0</v>
      </c>
      <c r="N47" s="13">
        <f>SUM(H47:M47)</f>
        <v>1177.2</v>
      </c>
    </row>
    <row r="48" spans="1:28" s="6" customFormat="1" ht="26.25" customHeight="1">
      <c r="A48" s="18" t="s">
        <v>127</v>
      </c>
      <c r="B48" s="52" t="s">
        <v>65</v>
      </c>
      <c r="C48" s="1" t="s">
        <v>42</v>
      </c>
      <c r="D48" s="16" t="s">
        <v>14</v>
      </c>
      <c r="E48" s="16" t="s">
        <v>12</v>
      </c>
      <c r="F48" s="16" t="s">
        <v>12</v>
      </c>
      <c r="G48" s="16" t="s">
        <v>12</v>
      </c>
      <c r="H48" s="13">
        <f>SUM(H50)</f>
        <v>0</v>
      </c>
      <c r="I48" s="13">
        <f t="shared" ref="I48:N48" si="13">SUM(I50)</f>
        <v>0</v>
      </c>
      <c r="J48" s="13">
        <f t="shared" si="13"/>
        <v>0</v>
      </c>
      <c r="K48" s="29">
        <f t="shared" si="13"/>
        <v>200</v>
      </c>
      <c r="L48" s="13">
        <f t="shared" si="13"/>
        <v>0</v>
      </c>
      <c r="M48" s="13">
        <f t="shared" si="13"/>
        <v>0</v>
      </c>
      <c r="N48" s="13">
        <f t="shared" si="13"/>
        <v>200</v>
      </c>
    </row>
    <row r="49" spans="1:14" s="6" customFormat="1" ht="12" customHeight="1">
      <c r="A49" s="47" t="s">
        <v>71</v>
      </c>
      <c r="B49" s="53"/>
      <c r="C49" s="15" t="s">
        <v>30</v>
      </c>
      <c r="D49" s="16"/>
      <c r="E49" s="16"/>
      <c r="F49" s="16"/>
      <c r="G49" s="16"/>
      <c r="H49" s="13"/>
      <c r="I49" s="13"/>
      <c r="J49" s="13"/>
      <c r="K49" s="29"/>
      <c r="L49" s="13"/>
      <c r="M49" s="13"/>
      <c r="N49" s="13"/>
    </row>
    <row r="50" spans="1:14" s="6" customFormat="1" ht="36" customHeight="1">
      <c r="A50" s="34" t="s">
        <v>129</v>
      </c>
      <c r="B50" s="54"/>
      <c r="C50" s="3" t="s">
        <v>29</v>
      </c>
      <c r="D50" s="16" t="s">
        <v>14</v>
      </c>
      <c r="E50" s="16" t="s">
        <v>15</v>
      </c>
      <c r="F50" s="16" t="s">
        <v>128</v>
      </c>
      <c r="G50" s="16" t="s">
        <v>13</v>
      </c>
      <c r="H50" s="13">
        <v>0</v>
      </c>
      <c r="I50" s="29">
        <v>0</v>
      </c>
      <c r="J50" s="29">
        <v>0</v>
      </c>
      <c r="K50" s="29">
        <v>200</v>
      </c>
      <c r="L50" s="13">
        <v>0</v>
      </c>
      <c r="M50" s="13">
        <v>0</v>
      </c>
      <c r="N50" s="13">
        <f>SUM(H50:M50)</f>
        <v>200</v>
      </c>
    </row>
    <row r="51" spans="1:14" s="6" customFormat="1" ht="23.25" customHeight="1">
      <c r="A51" s="57" t="s">
        <v>45</v>
      </c>
      <c r="B51" s="52"/>
      <c r="C51" s="1" t="s">
        <v>32</v>
      </c>
      <c r="D51" s="16" t="s">
        <v>14</v>
      </c>
      <c r="E51" s="16" t="s">
        <v>12</v>
      </c>
      <c r="F51" s="16" t="s">
        <v>12</v>
      </c>
      <c r="G51" s="16" t="s">
        <v>12</v>
      </c>
      <c r="H51" s="13">
        <f>SUM(H53)</f>
        <v>358.2</v>
      </c>
      <c r="I51" s="13">
        <f t="shared" ref="I51:N51" si="14">SUM(I53)</f>
        <v>1326.8999999999999</v>
      </c>
      <c r="J51" s="13">
        <f t="shared" si="14"/>
        <v>877.6</v>
      </c>
      <c r="K51" s="29">
        <f t="shared" si="14"/>
        <v>2151.6999999999998</v>
      </c>
      <c r="L51" s="13">
        <f t="shared" si="14"/>
        <v>46.8</v>
      </c>
      <c r="M51" s="13">
        <f t="shared" si="14"/>
        <v>46.8</v>
      </c>
      <c r="N51" s="13">
        <f t="shared" si="14"/>
        <v>4808</v>
      </c>
    </row>
    <row r="52" spans="1:14" s="6" customFormat="1" ht="12">
      <c r="A52" s="58"/>
      <c r="B52" s="53"/>
      <c r="C52" s="15" t="s">
        <v>30</v>
      </c>
      <c r="D52" s="16"/>
      <c r="E52" s="16"/>
      <c r="F52" s="16"/>
      <c r="G52" s="16"/>
      <c r="H52" s="13"/>
      <c r="I52" s="13"/>
      <c r="J52" s="13"/>
      <c r="K52" s="29"/>
      <c r="L52" s="13"/>
      <c r="M52" s="13"/>
      <c r="N52" s="13"/>
    </row>
    <row r="53" spans="1:14" s="6" customFormat="1" ht="42.75" customHeight="1">
      <c r="A53" s="72"/>
      <c r="B53" s="54"/>
      <c r="C53" s="3" t="s">
        <v>29</v>
      </c>
      <c r="D53" s="16" t="s">
        <v>14</v>
      </c>
      <c r="E53" s="16" t="s">
        <v>12</v>
      </c>
      <c r="F53" s="16" t="s">
        <v>12</v>
      </c>
      <c r="G53" s="16" t="s">
        <v>12</v>
      </c>
      <c r="H53" s="13">
        <f>SUM(H54+H59+H62+H65)</f>
        <v>358.2</v>
      </c>
      <c r="I53" s="13">
        <f t="shared" ref="I53:N53" si="15">SUM(I54+I59+I62+I65)</f>
        <v>1326.8999999999999</v>
      </c>
      <c r="J53" s="13">
        <f t="shared" si="15"/>
        <v>877.6</v>
      </c>
      <c r="K53" s="29">
        <f t="shared" si="15"/>
        <v>2151.6999999999998</v>
      </c>
      <c r="L53" s="13">
        <f t="shared" si="15"/>
        <v>46.8</v>
      </c>
      <c r="M53" s="13">
        <f t="shared" si="15"/>
        <v>46.8</v>
      </c>
      <c r="N53" s="13">
        <f t="shared" si="15"/>
        <v>4808</v>
      </c>
    </row>
    <row r="54" spans="1:14" s="6" customFormat="1" ht="24.75" customHeight="1">
      <c r="A54" s="18" t="s">
        <v>36</v>
      </c>
      <c r="B54" s="24"/>
      <c r="C54" s="1" t="s">
        <v>42</v>
      </c>
      <c r="D54" s="16" t="s">
        <v>14</v>
      </c>
      <c r="E54" s="16" t="s">
        <v>12</v>
      </c>
      <c r="F54" s="16" t="s">
        <v>12</v>
      </c>
      <c r="G54" s="16" t="s">
        <v>12</v>
      </c>
      <c r="H54" s="13">
        <f>SUM(H56+H58)</f>
        <v>128</v>
      </c>
      <c r="I54" s="13">
        <f t="shared" ref="I54" si="16">SUM(I56+I58)</f>
        <v>218.29999999999998</v>
      </c>
      <c r="J54" s="13">
        <f>SUM(J56+J57+J58)</f>
        <v>197.1</v>
      </c>
      <c r="K54" s="29">
        <f t="shared" ref="K54:N54" si="17">SUM(K56+K57+K58)</f>
        <v>197.2</v>
      </c>
      <c r="L54" s="13">
        <f t="shared" si="17"/>
        <v>0</v>
      </c>
      <c r="M54" s="13">
        <f t="shared" si="17"/>
        <v>0</v>
      </c>
      <c r="N54" s="13">
        <f t="shared" si="17"/>
        <v>740.59999999999991</v>
      </c>
    </row>
    <row r="55" spans="1:14" s="6" customFormat="1" ht="28.5" customHeight="1">
      <c r="A55" s="55" t="s">
        <v>70</v>
      </c>
      <c r="B55" s="25"/>
      <c r="C55" s="15" t="s">
        <v>30</v>
      </c>
      <c r="D55" s="16"/>
      <c r="E55" s="16"/>
      <c r="F55" s="16"/>
      <c r="G55" s="16"/>
      <c r="H55" s="13"/>
      <c r="I55" s="13"/>
      <c r="J55" s="13"/>
      <c r="K55" s="29"/>
      <c r="L55" s="13"/>
      <c r="M55" s="13"/>
      <c r="N55" s="13"/>
    </row>
    <row r="56" spans="1:14" s="6" customFormat="1" ht="78.75" customHeight="1">
      <c r="A56" s="61"/>
      <c r="B56" s="25" t="s">
        <v>63</v>
      </c>
      <c r="C56" s="3" t="s">
        <v>29</v>
      </c>
      <c r="D56" s="16" t="s">
        <v>14</v>
      </c>
      <c r="E56" s="16" t="s">
        <v>46</v>
      </c>
      <c r="F56" s="16" t="s">
        <v>116</v>
      </c>
      <c r="G56" s="16" t="s">
        <v>13</v>
      </c>
      <c r="H56" s="13">
        <v>127.9</v>
      </c>
      <c r="I56" s="13">
        <v>218.1</v>
      </c>
      <c r="J56" s="13">
        <v>0</v>
      </c>
      <c r="K56" s="29">
        <v>0</v>
      </c>
      <c r="L56" s="13">
        <v>0</v>
      </c>
      <c r="M56" s="13">
        <v>0</v>
      </c>
      <c r="N56" s="13">
        <f>SUM(H56:M56)</f>
        <v>346</v>
      </c>
    </row>
    <row r="57" spans="1:14" s="6" customFormat="1" ht="133.5" customHeight="1">
      <c r="A57" s="1" t="s">
        <v>90</v>
      </c>
      <c r="B57" s="28"/>
      <c r="C57" s="3" t="s">
        <v>29</v>
      </c>
      <c r="D57" s="16" t="s">
        <v>14</v>
      </c>
      <c r="E57" s="16" t="s">
        <v>46</v>
      </c>
      <c r="F57" s="16" t="s">
        <v>91</v>
      </c>
      <c r="G57" s="16" t="s">
        <v>13</v>
      </c>
      <c r="H57" s="13">
        <v>0</v>
      </c>
      <c r="I57" s="13">
        <v>0</v>
      </c>
      <c r="J57" s="29">
        <v>195.1</v>
      </c>
      <c r="K57" s="29">
        <v>195.2</v>
      </c>
      <c r="L57" s="13">
        <v>0</v>
      </c>
      <c r="M57" s="13">
        <v>0</v>
      </c>
      <c r="N57" s="13">
        <f>SUM(H57:M57)</f>
        <v>390.29999999999995</v>
      </c>
    </row>
    <row r="58" spans="1:14" s="6" customFormat="1" ht="98.25" customHeight="1">
      <c r="A58" s="1" t="s">
        <v>89</v>
      </c>
      <c r="B58" s="23"/>
      <c r="C58" s="3" t="s">
        <v>29</v>
      </c>
      <c r="D58" s="16" t="s">
        <v>14</v>
      </c>
      <c r="E58" s="16" t="s">
        <v>46</v>
      </c>
      <c r="F58" s="16" t="s">
        <v>86</v>
      </c>
      <c r="G58" s="16" t="s">
        <v>13</v>
      </c>
      <c r="H58" s="13">
        <v>0.1</v>
      </c>
      <c r="I58" s="13">
        <v>0.2</v>
      </c>
      <c r="J58" s="29">
        <v>2</v>
      </c>
      <c r="K58" s="29">
        <v>2</v>
      </c>
      <c r="L58" s="13">
        <v>0</v>
      </c>
      <c r="M58" s="13">
        <v>0</v>
      </c>
      <c r="N58" s="13">
        <f>SUM(H58:M58)</f>
        <v>4.3</v>
      </c>
    </row>
    <row r="59" spans="1:14" s="6" customFormat="1" ht="22.5" customHeight="1">
      <c r="A59" s="18" t="s">
        <v>39</v>
      </c>
      <c r="B59" s="24" t="s">
        <v>64</v>
      </c>
      <c r="C59" s="1" t="s">
        <v>42</v>
      </c>
      <c r="D59" s="16" t="s">
        <v>14</v>
      </c>
      <c r="E59" s="16" t="s">
        <v>12</v>
      </c>
      <c r="F59" s="16" t="s">
        <v>12</v>
      </c>
      <c r="G59" s="16" t="s">
        <v>12</v>
      </c>
      <c r="H59" s="13">
        <f>SUM(H61)</f>
        <v>110.6</v>
      </c>
      <c r="I59" s="13">
        <f t="shared" ref="I59:N59" si="18">SUM(I61)</f>
        <v>88.5</v>
      </c>
      <c r="J59" s="13">
        <f t="shared" si="18"/>
        <v>648.29999999999995</v>
      </c>
      <c r="K59" s="29">
        <f t="shared" si="18"/>
        <v>860.4</v>
      </c>
      <c r="L59" s="13">
        <f t="shared" si="18"/>
        <v>46.8</v>
      </c>
      <c r="M59" s="13">
        <f t="shared" si="18"/>
        <v>46.8</v>
      </c>
      <c r="N59" s="13">
        <f t="shared" si="18"/>
        <v>1801.3999999999999</v>
      </c>
    </row>
    <row r="60" spans="1:14" s="6" customFormat="1" ht="12">
      <c r="A60" s="19" t="s">
        <v>71</v>
      </c>
      <c r="B60" s="25" t="s">
        <v>48</v>
      </c>
      <c r="C60" s="15" t="s">
        <v>30</v>
      </c>
      <c r="D60" s="16"/>
      <c r="E60" s="16"/>
      <c r="F60" s="16"/>
      <c r="G60" s="16"/>
      <c r="H60" s="13"/>
      <c r="I60" s="13"/>
      <c r="J60" s="13"/>
      <c r="K60" s="29"/>
      <c r="L60" s="13"/>
      <c r="M60" s="13"/>
      <c r="N60" s="13"/>
    </row>
    <row r="61" spans="1:14" s="6" customFormat="1" ht="39" customHeight="1">
      <c r="A61" s="20" t="s">
        <v>47</v>
      </c>
      <c r="B61" s="26" t="s">
        <v>49</v>
      </c>
      <c r="C61" s="3" t="s">
        <v>29</v>
      </c>
      <c r="D61" s="16" t="s">
        <v>14</v>
      </c>
      <c r="E61" s="16" t="s">
        <v>46</v>
      </c>
      <c r="F61" s="16" t="s">
        <v>92</v>
      </c>
      <c r="G61" s="16" t="s">
        <v>13</v>
      </c>
      <c r="H61" s="13">
        <v>110.6</v>
      </c>
      <c r="I61" s="29">
        <v>88.5</v>
      </c>
      <c r="J61" s="29">
        <v>648.29999999999995</v>
      </c>
      <c r="K61" s="29">
        <v>860.4</v>
      </c>
      <c r="L61" s="13">
        <v>46.8</v>
      </c>
      <c r="M61" s="13">
        <v>46.8</v>
      </c>
      <c r="N61" s="13">
        <f>SUM(H61:M61)</f>
        <v>1801.3999999999999</v>
      </c>
    </row>
    <row r="62" spans="1:14" s="6" customFormat="1" ht="24" customHeight="1">
      <c r="A62" s="18" t="s">
        <v>43</v>
      </c>
      <c r="B62" s="24"/>
      <c r="C62" s="1" t="s">
        <v>42</v>
      </c>
      <c r="D62" s="16" t="s">
        <v>14</v>
      </c>
      <c r="E62" s="16" t="s">
        <v>12</v>
      </c>
      <c r="F62" s="16" t="s">
        <v>12</v>
      </c>
      <c r="G62" s="16" t="s">
        <v>12</v>
      </c>
      <c r="H62" s="13">
        <f>SUM(H64)</f>
        <v>119.6</v>
      </c>
      <c r="I62" s="13">
        <f t="shared" ref="I62:M62" si="19">SUM(I64)</f>
        <v>49.4</v>
      </c>
      <c r="J62" s="13">
        <f t="shared" si="19"/>
        <v>32.200000000000003</v>
      </c>
      <c r="K62" s="29">
        <f t="shared" si="19"/>
        <v>0</v>
      </c>
      <c r="L62" s="13">
        <f t="shared" si="19"/>
        <v>0</v>
      </c>
      <c r="M62" s="13">
        <f t="shared" si="19"/>
        <v>0</v>
      </c>
      <c r="N62" s="13">
        <f t="shared" ref="N62" si="20">SUM(N64)</f>
        <v>201.2</v>
      </c>
    </row>
    <row r="63" spans="1:14" s="6" customFormat="1" ht="24" customHeight="1">
      <c r="A63" s="55" t="s">
        <v>72</v>
      </c>
      <c r="B63" s="53" t="s">
        <v>63</v>
      </c>
      <c r="C63" s="15" t="s">
        <v>30</v>
      </c>
      <c r="D63" s="16"/>
      <c r="E63" s="16"/>
      <c r="F63" s="16"/>
      <c r="G63" s="16"/>
      <c r="H63" s="13"/>
      <c r="I63" s="13"/>
      <c r="J63" s="13"/>
      <c r="K63" s="29"/>
      <c r="L63" s="13"/>
      <c r="M63" s="13"/>
      <c r="N63" s="13"/>
    </row>
    <row r="64" spans="1:14" s="6" customFormat="1" ht="76.5" customHeight="1">
      <c r="A64" s="56"/>
      <c r="B64" s="54"/>
      <c r="C64" s="3" t="s">
        <v>29</v>
      </c>
      <c r="D64" s="16" t="s">
        <v>14</v>
      </c>
      <c r="E64" s="16" t="s">
        <v>46</v>
      </c>
      <c r="F64" s="16" t="s">
        <v>93</v>
      </c>
      <c r="G64" s="16" t="s">
        <v>13</v>
      </c>
      <c r="H64" s="13">
        <v>119.6</v>
      </c>
      <c r="I64" s="13">
        <v>49.4</v>
      </c>
      <c r="J64" s="29">
        <v>32.200000000000003</v>
      </c>
      <c r="K64" s="29">
        <v>0</v>
      </c>
      <c r="L64" s="13">
        <v>0</v>
      </c>
      <c r="M64" s="13">
        <v>0</v>
      </c>
      <c r="N64" s="13">
        <f>SUM(H64:M64)</f>
        <v>201.2</v>
      </c>
    </row>
    <row r="65" spans="1:14" s="6" customFormat="1" ht="27" customHeight="1">
      <c r="A65" s="18" t="s">
        <v>44</v>
      </c>
      <c r="B65" s="62" t="s">
        <v>63</v>
      </c>
      <c r="C65" s="1" t="s">
        <v>42</v>
      </c>
      <c r="D65" s="16" t="s">
        <v>14</v>
      </c>
      <c r="E65" s="16" t="s">
        <v>12</v>
      </c>
      <c r="F65" s="16" t="s">
        <v>12</v>
      </c>
      <c r="G65" s="16" t="s">
        <v>12</v>
      </c>
      <c r="H65" s="13">
        <f t="shared" ref="H65:J65" si="21">SUM(H66+H67+H68+H69)</f>
        <v>0</v>
      </c>
      <c r="I65" s="13">
        <f t="shared" si="21"/>
        <v>970.69999999999993</v>
      </c>
      <c r="J65" s="13">
        <f t="shared" si="21"/>
        <v>0</v>
      </c>
      <c r="K65" s="29">
        <f>SUM(K66+K67+K68+K69)</f>
        <v>1094.0999999999999</v>
      </c>
      <c r="L65" s="13">
        <f t="shared" ref="L65:N65" si="22">SUM(L66+L67+L68+L69)</f>
        <v>0</v>
      </c>
      <c r="M65" s="13">
        <f t="shared" si="22"/>
        <v>0</v>
      </c>
      <c r="N65" s="13">
        <f t="shared" si="22"/>
        <v>2064.8000000000002</v>
      </c>
    </row>
    <row r="66" spans="1:14" s="6" customFormat="1" ht="123" customHeight="1">
      <c r="A66" s="37" t="s">
        <v>121</v>
      </c>
      <c r="B66" s="63"/>
      <c r="C66" s="3" t="s">
        <v>29</v>
      </c>
      <c r="D66" s="16" t="s">
        <v>14</v>
      </c>
      <c r="E66" s="16" t="s">
        <v>46</v>
      </c>
      <c r="F66" s="16" t="s">
        <v>117</v>
      </c>
      <c r="G66" s="16" t="s">
        <v>13</v>
      </c>
      <c r="H66" s="13">
        <v>0</v>
      </c>
      <c r="I66" s="13">
        <v>0</v>
      </c>
      <c r="J66" s="13">
        <v>0</v>
      </c>
      <c r="K66" s="29">
        <v>1083.3</v>
      </c>
      <c r="L66" s="13">
        <v>0</v>
      </c>
      <c r="M66" s="13">
        <v>0</v>
      </c>
      <c r="N66" s="13">
        <f>SUM(H66:M66)</f>
        <v>1083.3</v>
      </c>
    </row>
    <row r="67" spans="1:14" s="6" customFormat="1" ht="123" customHeight="1">
      <c r="A67" s="37" t="s">
        <v>120</v>
      </c>
      <c r="B67" s="63"/>
      <c r="C67" s="3" t="s">
        <v>29</v>
      </c>
      <c r="D67" s="16" t="s">
        <v>14</v>
      </c>
      <c r="E67" s="16" t="s">
        <v>46</v>
      </c>
      <c r="F67" s="16" t="s">
        <v>122</v>
      </c>
      <c r="G67" s="16" t="s">
        <v>13</v>
      </c>
      <c r="H67" s="13">
        <v>0</v>
      </c>
      <c r="I67" s="13">
        <v>0</v>
      </c>
      <c r="J67" s="13">
        <v>0</v>
      </c>
      <c r="K67" s="29">
        <v>10.8</v>
      </c>
      <c r="L67" s="13">
        <v>0</v>
      </c>
      <c r="M67" s="13">
        <v>0</v>
      </c>
      <c r="N67" s="13">
        <f>SUM(H67:M67)</f>
        <v>10.8</v>
      </c>
    </row>
    <row r="68" spans="1:14" s="6" customFormat="1" ht="36" customHeight="1">
      <c r="A68" s="4" t="s">
        <v>77</v>
      </c>
      <c r="B68" s="63"/>
      <c r="C68" s="3" t="s">
        <v>29</v>
      </c>
      <c r="D68" s="16" t="s">
        <v>14</v>
      </c>
      <c r="E68" s="16" t="s">
        <v>46</v>
      </c>
      <c r="F68" s="16" t="s">
        <v>78</v>
      </c>
      <c r="G68" s="16" t="s">
        <v>13</v>
      </c>
      <c r="H68" s="13">
        <v>0</v>
      </c>
      <c r="I68" s="13">
        <v>942.4</v>
      </c>
      <c r="J68" s="13">
        <v>0</v>
      </c>
      <c r="K68" s="29">
        <v>0</v>
      </c>
      <c r="L68" s="13">
        <v>0</v>
      </c>
      <c r="M68" s="13">
        <v>0</v>
      </c>
      <c r="N68" s="13">
        <f>SUM(H68:M68)</f>
        <v>942.4</v>
      </c>
    </row>
    <row r="69" spans="1:14" s="6" customFormat="1" ht="37.5" customHeight="1">
      <c r="A69" s="4" t="s">
        <v>77</v>
      </c>
      <c r="B69" s="64"/>
      <c r="C69" s="3" t="s">
        <v>29</v>
      </c>
      <c r="D69" s="16" t="s">
        <v>14</v>
      </c>
      <c r="E69" s="16" t="s">
        <v>46</v>
      </c>
      <c r="F69" s="16" t="s">
        <v>79</v>
      </c>
      <c r="G69" s="16" t="s">
        <v>13</v>
      </c>
      <c r="H69" s="13">
        <v>0</v>
      </c>
      <c r="I69" s="13">
        <v>28.3</v>
      </c>
      <c r="J69" s="13">
        <v>0</v>
      </c>
      <c r="K69" s="29">
        <v>0</v>
      </c>
      <c r="L69" s="13">
        <v>0</v>
      </c>
      <c r="M69" s="13">
        <v>0</v>
      </c>
      <c r="N69" s="13">
        <f>SUM(H69:M69)</f>
        <v>28.3</v>
      </c>
    </row>
    <row r="70" spans="1:14" s="6" customFormat="1" ht="23.25" customHeight="1">
      <c r="A70" s="57" t="s">
        <v>50</v>
      </c>
      <c r="B70" s="52" t="s">
        <v>51</v>
      </c>
      <c r="C70" s="1" t="s">
        <v>32</v>
      </c>
      <c r="D70" s="16" t="s">
        <v>14</v>
      </c>
      <c r="E70" s="16" t="s">
        <v>12</v>
      </c>
      <c r="F70" s="16" t="s">
        <v>12</v>
      </c>
      <c r="G70" s="16" t="s">
        <v>12</v>
      </c>
      <c r="H70" s="13">
        <f>SUM(H72)</f>
        <v>14.6</v>
      </c>
      <c r="I70" s="13">
        <f t="shared" ref="I70:N70" si="23">SUM(I72)</f>
        <v>15.5</v>
      </c>
      <c r="J70" s="13">
        <f t="shared" si="23"/>
        <v>51.8</v>
      </c>
      <c r="K70" s="29">
        <f t="shared" si="23"/>
        <v>48.2</v>
      </c>
      <c r="L70" s="13">
        <f t="shared" si="23"/>
        <v>15</v>
      </c>
      <c r="M70" s="13">
        <f t="shared" si="23"/>
        <v>0</v>
      </c>
      <c r="N70" s="13">
        <f t="shared" si="23"/>
        <v>145.10000000000002</v>
      </c>
    </row>
    <row r="71" spans="1:14" s="6" customFormat="1" ht="16.5" customHeight="1">
      <c r="A71" s="58"/>
      <c r="B71" s="53"/>
      <c r="C71" s="15" t="s">
        <v>30</v>
      </c>
      <c r="D71" s="16"/>
      <c r="E71" s="16"/>
      <c r="F71" s="16"/>
      <c r="G71" s="16"/>
      <c r="H71" s="13"/>
      <c r="I71" s="13"/>
      <c r="J71" s="13"/>
      <c r="K71" s="29"/>
      <c r="L71" s="13"/>
      <c r="M71" s="13"/>
      <c r="N71" s="13"/>
    </row>
    <row r="72" spans="1:14" s="6" customFormat="1" ht="24.75" customHeight="1">
      <c r="A72" s="59"/>
      <c r="B72" s="54"/>
      <c r="C72" s="3" t="s">
        <v>29</v>
      </c>
      <c r="D72" s="16" t="s">
        <v>14</v>
      </c>
      <c r="E72" s="16" t="s">
        <v>12</v>
      </c>
      <c r="F72" s="16" t="s">
        <v>12</v>
      </c>
      <c r="G72" s="16" t="s">
        <v>12</v>
      </c>
      <c r="H72" s="13">
        <f t="shared" ref="H72:I72" si="24">SUM(H73+H76+H79+H82+H85)</f>
        <v>14.6</v>
      </c>
      <c r="I72" s="13">
        <f t="shared" si="24"/>
        <v>15.5</v>
      </c>
      <c r="J72" s="13">
        <f>SUM(J73+J76+J79+J82+J85)</f>
        <v>51.8</v>
      </c>
      <c r="K72" s="29">
        <f t="shared" ref="K72:N72" si="25">SUM(K73+K76+K79+K82+K85)</f>
        <v>48.2</v>
      </c>
      <c r="L72" s="13">
        <f t="shared" si="25"/>
        <v>15</v>
      </c>
      <c r="M72" s="13">
        <f t="shared" si="25"/>
        <v>0</v>
      </c>
      <c r="N72" s="13">
        <f t="shared" si="25"/>
        <v>145.10000000000002</v>
      </c>
    </row>
    <row r="73" spans="1:14" s="6" customFormat="1" ht="23.25" customHeight="1">
      <c r="A73" s="18" t="s">
        <v>36</v>
      </c>
      <c r="B73" s="24"/>
      <c r="C73" s="1" t="s">
        <v>42</v>
      </c>
      <c r="D73" s="16" t="s">
        <v>14</v>
      </c>
      <c r="E73" s="16" t="s">
        <v>12</v>
      </c>
      <c r="F73" s="16" t="s">
        <v>12</v>
      </c>
      <c r="G73" s="16" t="s">
        <v>12</v>
      </c>
      <c r="H73" s="13">
        <f>SUM(H75)</f>
        <v>12</v>
      </c>
      <c r="I73" s="13">
        <f t="shared" ref="I73:N73" si="26">SUM(I75)</f>
        <v>14</v>
      </c>
      <c r="J73" s="13">
        <f t="shared" si="26"/>
        <v>12.6</v>
      </c>
      <c r="K73" s="29">
        <f t="shared" si="26"/>
        <v>15</v>
      </c>
      <c r="L73" s="13">
        <f t="shared" si="26"/>
        <v>5</v>
      </c>
      <c r="M73" s="13">
        <f t="shared" si="26"/>
        <v>0</v>
      </c>
      <c r="N73" s="13">
        <f t="shared" si="26"/>
        <v>58.6</v>
      </c>
    </row>
    <row r="74" spans="1:14" s="6" customFormat="1" ht="17.25" customHeight="1">
      <c r="A74" s="55" t="s">
        <v>52</v>
      </c>
      <c r="B74" s="53" t="s">
        <v>51</v>
      </c>
      <c r="C74" s="15" t="s">
        <v>30</v>
      </c>
      <c r="D74" s="16"/>
      <c r="E74" s="16"/>
      <c r="F74" s="16"/>
      <c r="G74" s="16"/>
      <c r="H74" s="13"/>
      <c r="I74" s="13"/>
      <c r="J74" s="13"/>
      <c r="K74" s="29"/>
      <c r="L74" s="13"/>
      <c r="M74" s="13"/>
      <c r="N74" s="13"/>
    </row>
    <row r="75" spans="1:14" s="6" customFormat="1" ht="43.5" customHeight="1">
      <c r="A75" s="56"/>
      <c r="B75" s="54"/>
      <c r="C75" s="3" t="s">
        <v>29</v>
      </c>
      <c r="D75" s="16" t="s">
        <v>14</v>
      </c>
      <c r="E75" s="16" t="s">
        <v>15</v>
      </c>
      <c r="F75" s="16" t="s">
        <v>94</v>
      </c>
      <c r="G75" s="16" t="s">
        <v>18</v>
      </c>
      <c r="H75" s="13">
        <v>12</v>
      </c>
      <c r="I75" s="13">
        <v>14</v>
      </c>
      <c r="J75" s="29">
        <v>12.6</v>
      </c>
      <c r="K75" s="29">
        <v>15</v>
      </c>
      <c r="L75" s="13">
        <v>5</v>
      </c>
      <c r="M75" s="13">
        <v>0</v>
      </c>
      <c r="N75" s="13">
        <f>SUM(H75:M75)</f>
        <v>58.6</v>
      </c>
    </row>
    <row r="76" spans="1:14" s="6" customFormat="1" ht="24.75" customHeight="1">
      <c r="A76" s="18" t="s">
        <v>39</v>
      </c>
      <c r="B76" s="24"/>
      <c r="C76" s="1" t="s">
        <v>42</v>
      </c>
      <c r="D76" s="16" t="s">
        <v>14</v>
      </c>
      <c r="E76" s="16" t="s">
        <v>12</v>
      </c>
      <c r="F76" s="16" t="s">
        <v>12</v>
      </c>
      <c r="G76" s="16" t="s">
        <v>12</v>
      </c>
      <c r="H76" s="13">
        <f>SUM(H78)</f>
        <v>1.1000000000000001</v>
      </c>
      <c r="I76" s="13">
        <f t="shared" ref="I76:N76" si="27">SUM(I78)</f>
        <v>0</v>
      </c>
      <c r="J76" s="13">
        <f t="shared" si="27"/>
        <v>0.3</v>
      </c>
      <c r="K76" s="29">
        <f t="shared" si="27"/>
        <v>1.2</v>
      </c>
      <c r="L76" s="13">
        <f t="shared" si="27"/>
        <v>0</v>
      </c>
      <c r="M76" s="13">
        <f t="shared" si="27"/>
        <v>0</v>
      </c>
      <c r="N76" s="13">
        <f t="shared" si="27"/>
        <v>2.6</v>
      </c>
    </row>
    <row r="77" spans="1:14" s="6" customFormat="1" ht="22.5" customHeight="1">
      <c r="A77" s="55" t="s">
        <v>53</v>
      </c>
      <c r="B77" s="53" t="s">
        <v>51</v>
      </c>
      <c r="C77" s="15" t="s">
        <v>30</v>
      </c>
      <c r="D77" s="16"/>
      <c r="E77" s="16"/>
      <c r="F77" s="16"/>
      <c r="G77" s="16"/>
      <c r="H77" s="13"/>
      <c r="I77" s="13"/>
      <c r="J77" s="13"/>
      <c r="K77" s="29"/>
      <c r="L77" s="13"/>
      <c r="M77" s="13"/>
      <c r="N77" s="13"/>
    </row>
    <row r="78" spans="1:14" s="6" customFormat="1" ht="36.75" customHeight="1">
      <c r="A78" s="56"/>
      <c r="B78" s="54"/>
      <c r="C78" s="3" t="s">
        <v>29</v>
      </c>
      <c r="D78" s="16" t="s">
        <v>14</v>
      </c>
      <c r="E78" s="16" t="s">
        <v>54</v>
      </c>
      <c r="F78" s="16" t="s">
        <v>106</v>
      </c>
      <c r="G78" s="16" t="s">
        <v>13</v>
      </c>
      <c r="H78" s="13">
        <v>1.1000000000000001</v>
      </c>
      <c r="I78" s="13">
        <v>0</v>
      </c>
      <c r="J78" s="29">
        <v>0.3</v>
      </c>
      <c r="K78" s="29">
        <v>1.2</v>
      </c>
      <c r="L78" s="13">
        <v>0</v>
      </c>
      <c r="M78" s="13">
        <v>0</v>
      </c>
      <c r="N78" s="13">
        <f>SUM(H78:M78)</f>
        <v>2.6</v>
      </c>
    </row>
    <row r="79" spans="1:14" s="6" customFormat="1" ht="25.5" customHeight="1">
      <c r="A79" s="18" t="s">
        <v>43</v>
      </c>
      <c r="B79" s="24"/>
      <c r="C79" s="1" t="s">
        <v>42</v>
      </c>
      <c r="D79" s="16" t="s">
        <v>14</v>
      </c>
      <c r="E79" s="16" t="s">
        <v>12</v>
      </c>
      <c r="F79" s="16" t="s">
        <v>12</v>
      </c>
      <c r="G79" s="16" t="s">
        <v>12</v>
      </c>
      <c r="H79" s="13">
        <f>SUM(H81)</f>
        <v>1.5</v>
      </c>
      <c r="I79" s="13">
        <f t="shared" ref="I79:N79" si="28">SUM(I81)</f>
        <v>1.5</v>
      </c>
      <c r="J79" s="13">
        <f t="shared" si="28"/>
        <v>1.5</v>
      </c>
      <c r="K79" s="29">
        <f t="shared" si="28"/>
        <v>1.5</v>
      </c>
      <c r="L79" s="13">
        <f t="shared" si="28"/>
        <v>0</v>
      </c>
      <c r="M79" s="13">
        <f t="shared" si="28"/>
        <v>0</v>
      </c>
      <c r="N79" s="13">
        <f t="shared" si="28"/>
        <v>6</v>
      </c>
    </row>
    <row r="80" spans="1:14" s="6" customFormat="1" ht="52.5" customHeight="1">
      <c r="A80" s="55" t="s">
        <v>55</v>
      </c>
      <c r="B80" s="53" t="s">
        <v>51</v>
      </c>
      <c r="C80" s="15" t="s">
        <v>30</v>
      </c>
      <c r="D80" s="16"/>
      <c r="E80" s="16"/>
      <c r="F80" s="16"/>
      <c r="G80" s="16"/>
      <c r="H80" s="13"/>
      <c r="I80" s="13"/>
      <c r="J80" s="13"/>
      <c r="K80" s="29"/>
      <c r="L80" s="13"/>
      <c r="M80" s="13"/>
      <c r="N80" s="13"/>
    </row>
    <row r="81" spans="1:14" s="6" customFormat="1" ht="34.5" customHeight="1">
      <c r="A81" s="56"/>
      <c r="B81" s="54"/>
      <c r="C81" s="3" t="s">
        <v>29</v>
      </c>
      <c r="D81" s="16" t="s">
        <v>14</v>
      </c>
      <c r="E81" s="16" t="s">
        <v>54</v>
      </c>
      <c r="F81" s="16" t="s">
        <v>105</v>
      </c>
      <c r="G81" s="16" t="s">
        <v>13</v>
      </c>
      <c r="H81" s="13">
        <v>1.5</v>
      </c>
      <c r="I81" s="13">
        <v>1.5</v>
      </c>
      <c r="J81" s="13">
        <v>1.5</v>
      </c>
      <c r="K81" s="29">
        <v>1.5</v>
      </c>
      <c r="L81" s="13">
        <v>0</v>
      </c>
      <c r="M81" s="13">
        <v>0</v>
      </c>
      <c r="N81" s="13">
        <f>SUM(H81:M81)</f>
        <v>6</v>
      </c>
    </row>
    <row r="82" spans="1:14" s="6" customFormat="1" ht="24.75" customHeight="1">
      <c r="A82" s="18" t="s">
        <v>44</v>
      </c>
      <c r="B82" s="24"/>
      <c r="C82" s="1" t="s">
        <v>42</v>
      </c>
      <c r="D82" s="16" t="s">
        <v>14</v>
      </c>
      <c r="E82" s="16" t="s">
        <v>12</v>
      </c>
      <c r="F82" s="16" t="s">
        <v>12</v>
      </c>
      <c r="G82" s="16" t="s">
        <v>12</v>
      </c>
      <c r="H82" s="13">
        <f>SUM(H84)</f>
        <v>0</v>
      </c>
      <c r="I82" s="13">
        <f t="shared" ref="I82:M82" si="29">SUM(I84)</f>
        <v>0</v>
      </c>
      <c r="J82" s="13">
        <f>SUM(J84)</f>
        <v>7</v>
      </c>
      <c r="K82" s="29">
        <f t="shared" si="29"/>
        <v>0.1</v>
      </c>
      <c r="L82" s="13">
        <f t="shared" si="29"/>
        <v>10</v>
      </c>
      <c r="M82" s="13">
        <f t="shared" si="29"/>
        <v>0</v>
      </c>
      <c r="N82" s="13">
        <f>SUM(H82:L82)</f>
        <v>17.100000000000001</v>
      </c>
    </row>
    <row r="83" spans="1:14" s="6" customFormat="1" ht="24.75" customHeight="1">
      <c r="A83" s="55" t="s">
        <v>83</v>
      </c>
      <c r="B83" s="53" t="s">
        <v>51</v>
      </c>
      <c r="C83" s="15" t="s">
        <v>30</v>
      </c>
      <c r="D83" s="16"/>
      <c r="E83" s="16"/>
      <c r="F83" s="16"/>
      <c r="G83" s="16"/>
      <c r="H83" s="13"/>
      <c r="I83" s="13"/>
      <c r="J83" s="13"/>
      <c r="K83" s="29"/>
      <c r="L83" s="13"/>
      <c r="M83" s="13"/>
      <c r="N83" s="13"/>
    </row>
    <row r="84" spans="1:14" s="6" customFormat="1" ht="37.5" customHeight="1">
      <c r="A84" s="56"/>
      <c r="B84" s="54"/>
      <c r="C84" s="3" t="s">
        <v>29</v>
      </c>
      <c r="D84" s="16" t="s">
        <v>14</v>
      </c>
      <c r="E84" s="16" t="s">
        <v>103</v>
      </c>
      <c r="F84" s="16" t="s">
        <v>104</v>
      </c>
      <c r="G84" s="16" t="s">
        <v>13</v>
      </c>
      <c r="H84" s="13">
        <v>0</v>
      </c>
      <c r="I84" s="13">
        <v>0</v>
      </c>
      <c r="J84" s="29">
        <v>7</v>
      </c>
      <c r="K84" s="29">
        <v>0.1</v>
      </c>
      <c r="L84" s="13">
        <v>10</v>
      </c>
      <c r="M84" s="13">
        <v>0</v>
      </c>
      <c r="N84" s="13">
        <f>SUM(H84:M84)</f>
        <v>17.100000000000001</v>
      </c>
    </row>
    <row r="85" spans="1:14" s="6" customFormat="1" ht="24" customHeight="1">
      <c r="A85" s="33" t="s">
        <v>82</v>
      </c>
      <c r="B85" s="31"/>
      <c r="C85" s="1" t="s">
        <v>42</v>
      </c>
      <c r="D85" s="16"/>
      <c r="E85" s="16"/>
      <c r="F85" s="16"/>
      <c r="G85" s="16"/>
      <c r="H85" s="29">
        <f t="shared" ref="H85:M85" si="30">SUM(H87+H88)</f>
        <v>0</v>
      </c>
      <c r="I85" s="29">
        <f t="shared" si="30"/>
        <v>0</v>
      </c>
      <c r="J85" s="29">
        <f>SUM(J87+J88)</f>
        <v>30.4</v>
      </c>
      <c r="K85" s="29">
        <f t="shared" si="30"/>
        <v>30.4</v>
      </c>
      <c r="L85" s="29">
        <f t="shared" si="30"/>
        <v>0</v>
      </c>
      <c r="M85" s="29">
        <f t="shared" si="30"/>
        <v>0</v>
      </c>
      <c r="N85" s="13">
        <f>SUM(H85:L85)</f>
        <v>60.8</v>
      </c>
    </row>
    <row r="86" spans="1:14" s="6" customFormat="1" ht="14.25" customHeight="1">
      <c r="A86" s="34"/>
      <c r="B86" s="31"/>
      <c r="C86" s="15" t="s">
        <v>30</v>
      </c>
      <c r="D86" s="16"/>
      <c r="E86" s="16"/>
      <c r="F86" s="16"/>
      <c r="G86" s="16"/>
      <c r="H86" s="13"/>
      <c r="I86" s="13"/>
      <c r="J86" s="27"/>
      <c r="K86" s="29"/>
      <c r="L86" s="13"/>
      <c r="M86" s="13"/>
      <c r="N86" s="13"/>
    </row>
    <row r="87" spans="1:14" s="6" customFormat="1" ht="39" customHeight="1">
      <c r="A87" s="34" t="s">
        <v>107</v>
      </c>
      <c r="B87" s="53" t="s">
        <v>51</v>
      </c>
      <c r="C87" s="3" t="s">
        <v>29</v>
      </c>
      <c r="D87" s="16" t="s">
        <v>14</v>
      </c>
      <c r="E87" s="16" t="s">
        <v>103</v>
      </c>
      <c r="F87" s="16" t="s">
        <v>109</v>
      </c>
      <c r="G87" s="16" t="s">
        <v>13</v>
      </c>
      <c r="H87" s="13">
        <v>0</v>
      </c>
      <c r="I87" s="13">
        <v>0</v>
      </c>
      <c r="J87" s="29">
        <v>29</v>
      </c>
      <c r="K87" s="29">
        <v>29</v>
      </c>
      <c r="L87" s="13">
        <v>0</v>
      </c>
      <c r="M87" s="13">
        <v>0</v>
      </c>
      <c r="N87" s="13">
        <f>SUM(H87:M87)</f>
        <v>58</v>
      </c>
    </row>
    <row r="88" spans="1:14" s="6" customFormat="1" ht="49.5" customHeight="1">
      <c r="A88" s="32" t="s">
        <v>108</v>
      </c>
      <c r="B88" s="54"/>
      <c r="C88" s="3" t="s">
        <v>29</v>
      </c>
      <c r="D88" s="16" t="s">
        <v>14</v>
      </c>
      <c r="E88" s="16" t="s">
        <v>103</v>
      </c>
      <c r="F88" s="16" t="s">
        <v>110</v>
      </c>
      <c r="G88" s="16" t="s">
        <v>13</v>
      </c>
      <c r="H88" s="13">
        <v>0</v>
      </c>
      <c r="I88" s="13">
        <v>0</v>
      </c>
      <c r="J88" s="29">
        <v>1.4</v>
      </c>
      <c r="K88" s="29">
        <v>1.4</v>
      </c>
      <c r="L88" s="13">
        <v>0</v>
      </c>
      <c r="M88" s="13">
        <v>0</v>
      </c>
      <c r="N88" s="13">
        <f>SUM(H88:M88)</f>
        <v>2.8</v>
      </c>
    </row>
    <row r="89" spans="1:14" s="6" customFormat="1" ht="36">
      <c r="A89" s="57" t="s">
        <v>56</v>
      </c>
      <c r="B89" s="52" t="s">
        <v>57</v>
      </c>
      <c r="C89" s="1" t="s">
        <v>32</v>
      </c>
      <c r="D89" s="16" t="s">
        <v>14</v>
      </c>
      <c r="E89" s="16" t="s">
        <v>12</v>
      </c>
      <c r="F89" s="16" t="s">
        <v>12</v>
      </c>
      <c r="G89" s="16" t="s">
        <v>12</v>
      </c>
      <c r="H89" s="13">
        <f>SUM(H91)</f>
        <v>27</v>
      </c>
      <c r="I89" s="13">
        <f t="shared" ref="I89:N89" si="31">SUM(I91)</f>
        <v>57</v>
      </c>
      <c r="J89" s="13">
        <f t="shared" si="31"/>
        <v>122.4</v>
      </c>
      <c r="K89" s="29">
        <f t="shared" si="31"/>
        <v>22.2</v>
      </c>
      <c r="L89" s="13">
        <f t="shared" si="31"/>
        <v>3.3</v>
      </c>
      <c r="M89" s="13">
        <f t="shared" si="31"/>
        <v>3.3</v>
      </c>
      <c r="N89" s="13">
        <f t="shared" si="31"/>
        <v>235.20000000000002</v>
      </c>
    </row>
    <row r="90" spans="1:14" s="6" customFormat="1" ht="19.5" customHeight="1">
      <c r="A90" s="58"/>
      <c r="B90" s="53"/>
      <c r="C90" s="15" t="s">
        <v>30</v>
      </c>
      <c r="D90" s="16"/>
      <c r="E90" s="16"/>
      <c r="F90" s="16"/>
      <c r="G90" s="16"/>
      <c r="H90" s="13"/>
      <c r="I90" s="13"/>
      <c r="J90" s="13"/>
      <c r="K90" s="29"/>
      <c r="L90" s="13"/>
      <c r="M90" s="13"/>
      <c r="N90" s="13"/>
    </row>
    <row r="91" spans="1:14" s="6" customFormat="1" ht="39" customHeight="1">
      <c r="A91" s="59"/>
      <c r="B91" s="54"/>
      <c r="C91" s="3" t="s">
        <v>29</v>
      </c>
      <c r="D91" s="16" t="s">
        <v>14</v>
      </c>
      <c r="E91" s="16" t="s">
        <v>12</v>
      </c>
      <c r="F91" s="16" t="s">
        <v>12</v>
      </c>
      <c r="G91" s="16" t="s">
        <v>12</v>
      </c>
      <c r="H91" s="13">
        <f>SUM(H92+H95+H98+H101+H104+H107)</f>
        <v>27</v>
      </c>
      <c r="I91" s="13">
        <f t="shared" ref="I91:N91" si="32">SUM(I92+I95+I98+I101+I104+I107)</f>
        <v>57</v>
      </c>
      <c r="J91" s="13">
        <f t="shared" si="32"/>
        <v>122.4</v>
      </c>
      <c r="K91" s="29">
        <f t="shared" si="32"/>
        <v>22.2</v>
      </c>
      <c r="L91" s="13">
        <f t="shared" si="32"/>
        <v>3.3</v>
      </c>
      <c r="M91" s="13">
        <f t="shared" si="32"/>
        <v>3.3</v>
      </c>
      <c r="N91" s="13">
        <f t="shared" si="32"/>
        <v>235.20000000000002</v>
      </c>
    </row>
    <row r="92" spans="1:14" s="6" customFormat="1" ht="36">
      <c r="A92" s="18" t="s">
        <v>36</v>
      </c>
      <c r="B92" s="52" t="s">
        <v>57</v>
      </c>
      <c r="C92" s="1" t="s">
        <v>42</v>
      </c>
      <c r="D92" s="16" t="s">
        <v>14</v>
      </c>
      <c r="E92" s="16" t="s">
        <v>12</v>
      </c>
      <c r="F92" s="16" t="s">
        <v>12</v>
      </c>
      <c r="G92" s="16" t="s">
        <v>12</v>
      </c>
      <c r="H92" s="13">
        <f>SUM(H94)</f>
        <v>2.2999999999999998</v>
      </c>
      <c r="I92" s="13">
        <f t="shared" ref="I92:N92" si="33">SUM(I94)</f>
        <v>2.2999999999999998</v>
      </c>
      <c r="J92" s="13">
        <f t="shared" si="33"/>
        <v>2</v>
      </c>
      <c r="K92" s="29">
        <f t="shared" si="33"/>
        <v>2</v>
      </c>
      <c r="L92" s="13">
        <f t="shared" si="33"/>
        <v>2</v>
      </c>
      <c r="M92" s="13">
        <f t="shared" si="33"/>
        <v>2</v>
      </c>
      <c r="N92" s="13">
        <f t="shared" si="33"/>
        <v>12.6</v>
      </c>
    </row>
    <row r="93" spans="1:14" s="6" customFormat="1" ht="22.5" customHeight="1">
      <c r="A93" s="5" t="s">
        <v>74</v>
      </c>
      <c r="B93" s="53"/>
      <c r="C93" s="15" t="s">
        <v>30</v>
      </c>
      <c r="D93" s="16"/>
      <c r="E93" s="16"/>
      <c r="F93" s="16"/>
      <c r="G93" s="16"/>
      <c r="H93" s="13"/>
      <c r="I93" s="13"/>
      <c r="J93" s="13"/>
      <c r="K93" s="29"/>
      <c r="L93" s="13"/>
      <c r="M93" s="13"/>
      <c r="N93" s="13"/>
    </row>
    <row r="94" spans="1:14" s="6" customFormat="1" ht="36">
      <c r="A94" s="20" t="s">
        <v>58</v>
      </c>
      <c r="B94" s="54"/>
      <c r="C94" s="3" t="s">
        <v>29</v>
      </c>
      <c r="D94" s="16" t="s">
        <v>14</v>
      </c>
      <c r="E94" s="16" t="s">
        <v>59</v>
      </c>
      <c r="F94" s="16" t="s">
        <v>95</v>
      </c>
      <c r="G94" s="16" t="s">
        <v>60</v>
      </c>
      <c r="H94" s="13">
        <v>2.2999999999999998</v>
      </c>
      <c r="I94" s="13">
        <v>2.2999999999999998</v>
      </c>
      <c r="J94" s="13">
        <v>2</v>
      </c>
      <c r="K94" s="29">
        <v>2</v>
      </c>
      <c r="L94" s="13">
        <v>2</v>
      </c>
      <c r="M94" s="13">
        <v>2</v>
      </c>
      <c r="N94" s="13">
        <f>SUM(H94:M94)</f>
        <v>12.6</v>
      </c>
    </row>
    <row r="95" spans="1:14" s="6" customFormat="1" ht="36">
      <c r="A95" s="18" t="s">
        <v>39</v>
      </c>
      <c r="B95" s="52" t="s">
        <v>57</v>
      </c>
      <c r="C95" s="1" t="s">
        <v>42</v>
      </c>
      <c r="D95" s="16" t="s">
        <v>14</v>
      </c>
      <c r="E95" s="16" t="s">
        <v>12</v>
      </c>
      <c r="F95" s="16" t="s">
        <v>12</v>
      </c>
      <c r="G95" s="16" t="s">
        <v>12</v>
      </c>
      <c r="H95" s="13">
        <f>SUM(H97)</f>
        <v>24</v>
      </c>
      <c r="I95" s="13">
        <f t="shared" ref="I95:N95" si="34">SUM(I97)</f>
        <v>24</v>
      </c>
      <c r="J95" s="13">
        <f t="shared" si="34"/>
        <v>0</v>
      </c>
      <c r="K95" s="29">
        <f t="shared" si="34"/>
        <v>0</v>
      </c>
      <c r="L95" s="13">
        <f t="shared" si="34"/>
        <v>0</v>
      </c>
      <c r="M95" s="13">
        <f t="shared" si="34"/>
        <v>0</v>
      </c>
      <c r="N95" s="13">
        <f t="shared" si="34"/>
        <v>48</v>
      </c>
    </row>
    <row r="96" spans="1:14" s="6" customFormat="1" ht="24" customHeight="1">
      <c r="A96" s="5" t="s">
        <v>74</v>
      </c>
      <c r="B96" s="53"/>
      <c r="C96" s="15" t="s">
        <v>30</v>
      </c>
      <c r="D96" s="16"/>
      <c r="E96" s="16"/>
      <c r="F96" s="16"/>
      <c r="G96" s="16"/>
      <c r="H96" s="13"/>
      <c r="I96" s="13"/>
      <c r="J96" s="13"/>
      <c r="K96" s="29"/>
      <c r="L96" s="13"/>
      <c r="M96" s="13"/>
      <c r="N96" s="13"/>
    </row>
    <row r="97" spans="1:14" s="6" customFormat="1" ht="36">
      <c r="A97" s="20" t="s">
        <v>73</v>
      </c>
      <c r="B97" s="54"/>
      <c r="C97" s="3" t="s">
        <v>29</v>
      </c>
      <c r="D97" s="16" t="s">
        <v>14</v>
      </c>
      <c r="E97" s="16" t="s">
        <v>59</v>
      </c>
      <c r="F97" s="16" t="s">
        <v>61</v>
      </c>
      <c r="G97" s="16" t="s">
        <v>60</v>
      </c>
      <c r="H97" s="13">
        <v>24</v>
      </c>
      <c r="I97" s="13">
        <v>24</v>
      </c>
      <c r="J97" s="13">
        <v>0</v>
      </c>
      <c r="K97" s="29">
        <v>0</v>
      </c>
      <c r="L97" s="13">
        <v>0</v>
      </c>
      <c r="M97" s="13">
        <v>0</v>
      </c>
      <c r="N97" s="13">
        <f>SUM(H97:M97)</f>
        <v>48</v>
      </c>
    </row>
    <row r="98" spans="1:14" s="6" customFormat="1" ht="36">
      <c r="A98" s="18" t="s">
        <v>43</v>
      </c>
      <c r="B98" s="52" t="s">
        <v>57</v>
      </c>
      <c r="C98" s="1" t="s">
        <v>42</v>
      </c>
      <c r="D98" s="16" t="s">
        <v>14</v>
      </c>
      <c r="E98" s="16" t="s">
        <v>12</v>
      </c>
      <c r="F98" s="16" t="s">
        <v>12</v>
      </c>
      <c r="G98" s="16" t="s">
        <v>12</v>
      </c>
      <c r="H98" s="13">
        <f>SUM(H100)</f>
        <v>0.7</v>
      </c>
      <c r="I98" s="13">
        <f t="shared" ref="I98:N98" si="35">SUM(I100)</f>
        <v>0.7</v>
      </c>
      <c r="J98" s="13">
        <f t="shared" si="35"/>
        <v>0.6</v>
      </c>
      <c r="K98" s="29">
        <f t="shared" si="35"/>
        <v>1.2</v>
      </c>
      <c r="L98" s="13">
        <f t="shared" si="35"/>
        <v>1.3</v>
      </c>
      <c r="M98" s="13">
        <f t="shared" si="35"/>
        <v>1.3</v>
      </c>
      <c r="N98" s="13">
        <f t="shared" si="35"/>
        <v>5.8</v>
      </c>
    </row>
    <row r="99" spans="1:14" s="6" customFormat="1" ht="12">
      <c r="A99" s="55" t="s">
        <v>62</v>
      </c>
      <c r="B99" s="53"/>
      <c r="C99" s="15" t="s">
        <v>30</v>
      </c>
      <c r="D99" s="16"/>
      <c r="E99" s="16"/>
      <c r="F99" s="16"/>
      <c r="G99" s="16"/>
      <c r="H99" s="13"/>
      <c r="I99" s="13"/>
      <c r="J99" s="13"/>
      <c r="K99" s="29"/>
      <c r="L99" s="13"/>
      <c r="M99" s="13"/>
      <c r="N99" s="13"/>
    </row>
    <row r="100" spans="1:14" s="6" customFormat="1" ht="36">
      <c r="A100" s="56"/>
      <c r="B100" s="54"/>
      <c r="C100" s="3" t="s">
        <v>29</v>
      </c>
      <c r="D100" s="16" t="s">
        <v>14</v>
      </c>
      <c r="E100" s="16" t="s">
        <v>15</v>
      </c>
      <c r="F100" s="16" t="s">
        <v>96</v>
      </c>
      <c r="G100" s="16" t="s">
        <v>60</v>
      </c>
      <c r="H100" s="13">
        <v>0.7</v>
      </c>
      <c r="I100" s="13">
        <v>0.7</v>
      </c>
      <c r="J100" s="13">
        <v>0.6</v>
      </c>
      <c r="K100" s="29">
        <v>1.2</v>
      </c>
      <c r="L100" s="13">
        <v>1.3</v>
      </c>
      <c r="M100" s="13">
        <v>1.3</v>
      </c>
      <c r="N100" s="13">
        <f>SUM(H100:M100)</f>
        <v>5.8</v>
      </c>
    </row>
    <row r="101" spans="1:14" s="6" customFormat="1" ht="36">
      <c r="A101" s="18" t="s">
        <v>44</v>
      </c>
      <c r="B101" s="52" t="s">
        <v>57</v>
      </c>
      <c r="C101" s="1" t="s">
        <v>42</v>
      </c>
      <c r="D101" s="16" t="s">
        <v>14</v>
      </c>
      <c r="E101" s="16" t="s">
        <v>12</v>
      </c>
      <c r="F101" s="16" t="s">
        <v>12</v>
      </c>
      <c r="G101" s="16" t="s">
        <v>12</v>
      </c>
      <c r="H101" s="13">
        <f>SUM(H103)</f>
        <v>0</v>
      </c>
      <c r="I101" s="13">
        <f t="shared" ref="I101:N101" si="36">SUM(I103)</f>
        <v>30</v>
      </c>
      <c r="J101" s="13">
        <f t="shared" si="36"/>
        <v>0</v>
      </c>
      <c r="K101" s="29">
        <f t="shared" si="36"/>
        <v>0</v>
      </c>
      <c r="L101" s="13">
        <f t="shared" si="36"/>
        <v>0</v>
      </c>
      <c r="M101" s="13">
        <f t="shared" si="36"/>
        <v>0</v>
      </c>
      <c r="N101" s="13">
        <f t="shared" si="36"/>
        <v>30</v>
      </c>
    </row>
    <row r="102" spans="1:14" s="6" customFormat="1" ht="12">
      <c r="A102" s="55" t="s">
        <v>75</v>
      </c>
      <c r="B102" s="53"/>
      <c r="C102" s="15" t="s">
        <v>30</v>
      </c>
      <c r="D102" s="16"/>
      <c r="E102" s="16"/>
      <c r="F102" s="16"/>
      <c r="G102" s="16"/>
      <c r="H102" s="13"/>
      <c r="I102" s="13"/>
      <c r="J102" s="13"/>
      <c r="K102" s="29"/>
      <c r="L102" s="13"/>
      <c r="M102" s="13"/>
      <c r="N102" s="13"/>
    </row>
    <row r="103" spans="1:14" s="6" customFormat="1" ht="36">
      <c r="A103" s="56"/>
      <c r="B103" s="54"/>
      <c r="C103" s="3" t="s">
        <v>29</v>
      </c>
      <c r="D103" s="16" t="s">
        <v>14</v>
      </c>
      <c r="E103" s="16" t="s">
        <v>76</v>
      </c>
      <c r="F103" s="16" t="s">
        <v>97</v>
      </c>
      <c r="G103" s="16" t="s">
        <v>13</v>
      </c>
      <c r="H103" s="13">
        <v>0</v>
      </c>
      <c r="I103" s="13">
        <v>30</v>
      </c>
      <c r="J103" s="13">
        <v>0</v>
      </c>
      <c r="K103" s="29">
        <v>0</v>
      </c>
      <c r="L103" s="13">
        <v>0</v>
      </c>
      <c r="M103" s="13">
        <v>0</v>
      </c>
      <c r="N103" s="13">
        <f>SUM(H103:M103)</f>
        <v>30</v>
      </c>
    </row>
    <row r="104" spans="1:14" ht="36">
      <c r="A104" s="18" t="s">
        <v>82</v>
      </c>
      <c r="B104" s="52" t="s">
        <v>57</v>
      </c>
      <c r="C104" s="1" t="s">
        <v>42</v>
      </c>
      <c r="D104" s="16" t="s">
        <v>14</v>
      </c>
      <c r="E104" s="16" t="s">
        <v>12</v>
      </c>
      <c r="F104" s="16" t="s">
        <v>12</v>
      </c>
      <c r="G104" s="16" t="s">
        <v>12</v>
      </c>
      <c r="H104" s="13">
        <f>SUM(H106)</f>
        <v>0</v>
      </c>
      <c r="I104" s="13">
        <f t="shared" ref="I104:N104" si="37">SUM(I106)</f>
        <v>0</v>
      </c>
      <c r="J104" s="13">
        <f t="shared" si="37"/>
        <v>101.4</v>
      </c>
      <c r="K104" s="29">
        <f t="shared" si="37"/>
        <v>19</v>
      </c>
      <c r="L104" s="13">
        <f t="shared" si="37"/>
        <v>0</v>
      </c>
      <c r="M104" s="13">
        <f t="shared" si="37"/>
        <v>0</v>
      </c>
      <c r="N104" s="13">
        <f t="shared" si="37"/>
        <v>120.4</v>
      </c>
    </row>
    <row r="105" spans="1:14">
      <c r="A105" s="55" t="s">
        <v>102</v>
      </c>
      <c r="B105" s="53"/>
      <c r="C105" s="15" t="s">
        <v>30</v>
      </c>
      <c r="D105" s="16"/>
      <c r="E105" s="16"/>
      <c r="F105" s="16"/>
      <c r="G105" s="16"/>
      <c r="H105" s="13"/>
      <c r="I105" s="13"/>
      <c r="J105" s="13"/>
      <c r="K105" s="29"/>
      <c r="L105" s="13"/>
      <c r="M105" s="13"/>
      <c r="N105" s="13"/>
    </row>
    <row r="106" spans="1:14" ht="36">
      <c r="A106" s="56"/>
      <c r="B106" s="54"/>
      <c r="C106" s="3" t="s">
        <v>29</v>
      </c>
      <c r="D106" s="16" t="s">
        <v>14</v>
      </c>
      <c r="E106" s="16" t="s">
        <v>15</v>
      </c>
      <c r="F106" s="16" t="s">
        <v>98</v>
      </c>
      <c r="G106" s="16" t="s">
        <v>13</v>
      </c>
      <c r="H106" s="13">
        <v>0</v>
      </c>
      <c r="I106" s="13">
        <v>0</v>
      </c>
      <c r="J106" s="29">
        <v>101.4</v>
      </c>
      <c r="K106" s="29">
        <v>19</v>
      </c>
      <c r="L106" s="13">
        <v>0</v>
      </c>
      <c r="M106" s="13">
        <v>0</v>
      </c>
      <c r="N106" s="13">
        <f>SUM(H106:M106)</f>
        <v>120.4</v>
      </c>
    </row>
    <row r="107" spans="1:14" ht="36">
      <c r="A107" s="18" t="s">
        <v>99</v>
      </c>
      <c r="B107" s="52" t="s">
        <v>57</v>
      </c>
      <c r="C107" s="1" t="s">
        <v>42</v>
      </c>
      <c r="D107" s="16" t="s">
        <v>14</v>
      </c>
      <c r="E107" s="16" t="s">
        <v>12</v>
      </c>
      <c r="F107" s="16" t="s">
        <v>12</v>
      </c>
      <c r="G107" s="16" t="s">
        <v>12</v>
      </c>
      <c r="H107" s="13">
        <f>SUM(H109)</f>
        <v>0</v>
      </c>
      <c r="I107" s="13">
        <f t="shared" ref="I107:N107" si="38">SUM(I109)</f>
        <v>0</v>
      </c>
      <c r="J107" s="13">
        <f t="shared" si="38"/>
        <v>18.399999999999999</v>
      </c>
      <c r="K107" s="29">
        <f t="shared" si="38"/>
        <v>0</v>
      </c>
      <c r="L107" s="13">
        <f t="shared" si="38"/>
        <v>0</v>
      </c>
      <c r="M107" s="13">
        <f t="shared" si="38"/>
        <v>0</v>
      </c>
      <c r="N107" s="13">
        <f t="shared" si="38"/>
        <v>18.399999999999999</v>
      </c>
    </row>
    <row r="108" spans="1:14">
      <c r="A108" s="55" t="s">
        <v>101</v>
      </c>
      <c r="B108" s="53"/>
      <c r="C108" s="15" t="s">
        <v>30</v>
      </c>
      <c r="D108" s="16"/>
      <c r="E108" s="16"/>
      <c r="F108" s="16"/>
      <c r="G108" s="16"/>
      <c r="H108" s="13"/>
      <c r="I108" s="13"/>
      <c r="J108" s="13"/>
      <c r="K108" s="29"/>
      <c r="L108" s="13"/>
      <c r="M108" s="13"/>
      <c r="N108" s="13"/>
    </row>
    <row r="109" spans="1:14" ht="36">
      <c r="A109" s="56"/>
      <c r="B109" s="54"/>
      <c r="C109" s="3" t="s">
        <v>29</v>
      </c>
      <c r="D109" s="16" t="s">
        <v>14</v>
      </c>
      <c r="E109" s="16" t="s">
        <v>15</v>
      </c>
      <c r="F109" s="16" t="s">
        <v>100</v>
      </c>
      <c r="G109" s="16" t="s">
        <v>13</v>
      </c>
      <c r="H109" s="13">
        <v>0</v>
      </c>
      <c r="I109" s="13">
        <v>0</v>
      </c>
      <c r="J109" s="29">
        <v>18.399999999999999</v>
      </c>
      <c r="K109" s="29">
        <v>0</v>
      </c>
      <c r="L109" s="13">
        <v>0</v>
      </c>
      <c r="M109" s="13">
        <v>0</v>
      </c>
      <c r="N109" s="13">
        <f>SUM(H109:M109)</f>
        <v>18.399999999999999</v>
      </c>
    </row>
  </sheetData>
  <mergeCells count="54">
    <mergeCell ref="B87:B88"/>
    <mergeCell ref="A35:A36"/>
    <mergeCell ref="B65:B69"/>
    <mergeCell ref="B70:B72"/>
    <mergeCell ref="A51:A53"/>
    <mergeCell ref="A42:A43"/>
    <mergeCell ref="B48:B50"/>
    <mergeCell ref="A9:N9"/>
    <mergeCell ref="A12:A13"/>
    <mergeCell ref="C12:C13"/>
    <mergeCell ref="D12:G12"/>
    <mergeCell ref="H12:N12"/>
    <mergeCell ref="A10:N10"/>
    <mergeCell ref="B12:B13"/>
    <mergeCell ref="A11:N11"/>
    <mergeCell ref="B14:B16"/>
    <mergeCell ref="B51:B53"/>
    <mergeCell ref="B17:B19"/>
    <mergeCell ref="B20:B22"/>
    <mergeCell ref="B23:B25"/>
    <mergeCell ref="B30:B32"/>
    <mergeCell ref="B34:B36"/>
    <mergeCell ref="I1:N1"/>
    <mergeCell ref="I2:N2"/>
    <mergeCell ref="B104:B106"/>
    <mergeCell ref="A105:A106"/>
    <mergeCell ref="B74:B75"/>
    <mergeCell ref="A77:A78"/>
    <mergeCell ref="B77:B78"/>
    <mergeCell ref="A55:A56"/>
    <mergeCell ref="A63:A64"/>
    <mergeCell ref="A70:A72"/>
    <mergeCell ref="A74:A75"/>
    <mergeCell ref="B63:B64"/>
    <mergeCell ref="B38:B40"/>
    <mergeCell ref="B41:B43"/>
    <mergeCell ref="A17:A19"/>
    <mergeCell ref="A31:A32"/>
    <mergeCell ref="P40:P42"/>
    <mergeCell ref="O41:O42"/>
    <mergeCell ref="B107:B109"/>
    <mergeCell ref="A108:A109"/>
    <mergeCell ref="B92:B94"/>
    <mergeCell ref="B101:B103"/>
    <mergeCell ref="A102:A103"/>
    <mergeCell ref="B95:B97"/>
    <mergeCell ref="B98:B100"/>
    <mergeCell ref="A99:A100"/>
    <mergeCell ref="A80:A81"/>
    <mergeCell ref="B80:B81"/>
    <mergeCell ref="A89:A91"/>
    <mergeCell ref="B89:B91"/>
    <mergeCell ref="A83:A84"/>
    <mergeCell ref="B83:B84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2017-08-22T02:13:53Z</dcterms:modified>
</cp:coreProperties>
</file>