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2"/>
  </bookViews>
  <sheets>
    <sheet name="прил 5" sheetId="1" r:id="rId1"/>
    <sheet name="прил 6" sheetId="2" r:id="rId2"/>
    <sheet name="прил 7" sheetId="4" r:id="rId3"/>
  </sheets>
  <calcPr calcId="125725"/>
</workbook>
</file>

<file path=xl/calcChain.xml><?xml version="1.0" encoding="utf-8"?>
<calcChain xmlns="http://schemas.openxmlformats.org/spreadsheetml/2006/main">
  <c r="G187" i="4"/>
  <c r="H122"/>
  <c r="I122"/>
  <c r="H138"/>
  <c r="I138"/>
  <c r="H139"/>
  <c r="I139"/>
  <c r="H140"/>
  <c r="I140"/>
  <c r="H141"/>
  <c r="I141"/>
  <c r="G141"/>
  <c r="G140" s="1"/>
  <c r="G139" s="1"/>
  <c r="G138" s="1"/>
  <c r="G122" s="1"/>
  <c r="I65" i="2"/>
  <c r="J65"/>
  <c r="I72"/>
  <c r="J72"/>
  <c r="H72"/>
  <c r="H65" s="1"/>
  <c r="I73"/>
  <c r="J73"/>
  <c r="H73"/>
  <c r="H200" i="4"/>
  <c r="H199" s="1"/>
  <c r="H198" s="1"/>
  <c r="I200"/>
  <c r="I199" s="1"/>
  <c r="I198" s="1"/>
  <c r="G200"/>
  <c r="G199" s="1"/>
  <c r="G198" s="1"/>
  <c r="I31" i="2"/>
  <c r="J31"/>
  <c r="H31"/>
  <c r="I172" i="4"/>
  <c r="I171" s="1"/>
  <c r="I170" s="1"/>
  <c r="H173"/>
  <c r="H172" s="1"/>
  <c r="H171" s="1"/>
  <c r="H170" s="1"/>
  <c r="I173"/>
  <c r="G173"/>
  <c r="G172" s="1"/>
  <c r="G171" s="1"/>
  <c r="G170" s="1"/>
  <c r="H63"/>
  <c r="H62" s="1"/>
  <c r="H61" s="1"/>
  <c r="H60" s="1"/>
  <c r="I63"/>
  <c r="I62" s="1"/>
  <c r="I61" s="1"/>
  <c r="I60" s="1"/>
  <c r="G63"/>
  <c r="G62" s="1"/>
  <c r="G61" s="1"/>
  <c r="G60" s="1"/>
  <c r="E26" i="1" l="1"/>
  <c r="J168" i="2"/>
  <c r="I169"/>
  <c r="I168" s="1"/>
  <c r="J169"/>
  <c r="H169"/>
  <c r="H168" s="1"/>
  <c r="I176"/>
  <c r="I175" s="1"/>
  <c r="I177"/>
  <c r="J177"/>
  <c r="J176" s="1"/>
  <c r="J175" s="1"/>
  <c r="H177"/>
  <c r="H176" s="1"/>
  <c r="H175" s="1"/>
  <c r="I58"/>
  <c r="I59"/>
  <c r="J59"/>
  <c r="J58" s="1"/>
  <c r="H59"/>
  <c r="H58" s="1"/>
  <c r="H168" i="4"/>
  <c r="H167" s="1"/>
  <c r="H166" s="1"/>
  <c r="H165" s="1"/>
  <c r="I168"/>
  <c r="I167" s="1"/>
  <c r="I166" s="1"/>
  <c r="I165" s="1"/>
  <c r="G168"/>
  <c r="G167" s="1"/>
  <c r="G166" s="1"/>
  <c r="G165" s="1"/>
  <c r="H27"/>
  <c r="I27"/>
  <c r="G27"/>
  <c r="I141" i="2"/>
  <c r="J141"/>
  <c r="H141"/>
  <c r="I163"/>
  <c r="I162" s="1"/>
  <c r="J163"/>
  <c r="J162" s="1"/>
  <c r="H163"/>
  <c r="H162" s="1"/>
  <c r="H152" i="4"/>
  <c r="H151" s="1"/>
  <c r="H150" s="1"/>
  <c r="H153"/>
  <c r="I153"/>
  <c r="I152" s="1"/>
  <c r="I151" s="1"/>
  <c r="I150" s="1"/>
  <c r="G153"/>
  <c r="G152" s="1"/>
  <c r="G151" s="1"/>
  <c r="G150" s="1"/>
  <c r="H157"/>
  <c r="H156" s="1"/>
  <c r="H155" s="1"/>
  <c r="H158"/>
  <c r="I158"/>
  <c r="I157" s="1"/>
  <c r="I156" s="1"/>
  <c r="I155" s="1"/>
  <c r="G158"/>
  <c r="G157" s="1"/>
  <c r="G156" s="1"/>
  <c r="G155" s="1"/>
  <c r="H52"/>
  <c r="H51" s="1"/>
  <c r="H50" s="1"/>
  <c r="H53"/>
  <c r="I53"/>
  <c r="I52" s="1"/>
  <c r="I51" s="1"/>
  <c r="I50" s="1"/>
  <c r="G53"/>
  <c r="G52" s="1"/>
  <c r="G51" s="1"/>
  <c r="G50" s="1"/>
  <c r="H48"/>
  <c r="H47" s="1"/>
  <c r="H46" s="1"/>
  <c r="H45" s="1"/>
  <c r="I48"/>
  <c r="I47" s="1"/>
  <c r="I46" s="1"/>
  <c r="I45" s="1"/>
  <c r="G48"/>
  <c r="G47" s="1"/>
  <c r="G46" s="1"/>
  <c r="G45" s="1"/>
  <c r="H33"/>
  <c r="I33"/>
  <c r="G33"/>
  <c r="H21"/>
  <c r="H20" s="1"/>
  <c r="H19" s="1"/>
  <c r="I21"/>
  <c r="I20" s="1"/>
  <c r="I19" s="1"/>
  <c r="G21"/>
  <c r="G20" s="1"/>
  <c r="G19" s="1"/>
  <c r="H89"/>
  <c r="H88" s="1"/>
  <c r="H87" s="1"/>
  <c r="H86" s="1"/>
  <c r="I89"/>
  <c r="I88" s="1"/>
  <c r="I87" s="1"/>
  <c r="I86" s="1"/>
  <c r="G89"/>
  <c r="G88" s="1"/>
  <c r="G87" s="1"/>
  <c r="G86" s="1"/>
  <c r="I157" i="2"/>
  <c r="I156" s="1"/>
  <c r="J157"/>
  <c r="J156" s="1"/>
  <c r="H157"/>
  <c r="H156" s="1"/>
  <c r="I160"/>
  <c r="I159" s="1"/>
  <c r="J160"/>
  <c r="J159" s="1"/>
  <c r="H160"/>
  <c r="H159" s="1"/>
  <c r="I144"/>
  <c r="I143" s="1"/>
  <c r="J144"/>
  <c r="J143" s="1"/>
  <c r="H144"/>
  <c r="H143" s="1"/>
  <c r="I147"/>
  <c r="I146" s="1"/>
  <c r="J147"/>
  <c r="J146" s="1"/>
  <c r="H147"/>
  <c r="H146" s="1"/>
  <c r="I46"/>
  <c r="J46"/>
  <c r="H46"/>
  <c r="I123"/>
  <c r="I122" s="1"/>
  <c r="J123"/>
  <c r="J122" s="1"/>
  <c r="H123"/>
  <c r="H122" s="1"/>
  <c r="H163" i="4"/>
  <c r="H162" s="1"/>
  <c r="H161" s="1"/>
  <c r="H160" s="1"/>
  <c r="I163"/>
  <c r="I162" s="1"/>
  <c r="I161" s="1"/>
  <c r="I160" s="1"/>
  <c r="G163"/>
  <c r="G162" s="1"/>
  <c r="G161" s="1"/>
  <c r="G160" s="1"/>
  <c r="H79"/>
  <c r="H78" s="1"/>
  <c r="H77" s="1"/>
  <c r="H76" s="1"/>
  <c r="I79"/>
  <c r="I78" s="1"/>
  <c r="I77" s="1"/>
  <c r="I76" s="1"/>
  <c r="G79"/>
  <c r="G78" s="1"/>
  <c r="G77" s="1"/>
  <c r="G76" s="1"/>
  <c r="I166" i="2"/>
  <c r="I165" s="1"/>
  <c r="J166"/>
  <c r="J165" s="1"/>
  <c r="H166"/>
  <c r="H165" s="1"/>
  <c r="I117"/>
  <c r="I116" s="1"/>
  <c r="J117"/>
  <c r="J116" s="1"/>
  <c r="H117"/>
  <c r="H116" s="1"/>
  <c r="H136" i="4"/>
  <c r="H135" s="1"/>
  <c r="H134" s="1"/>
  <c r="H133" s="1"/>
  <c r="I136"/>
  <c r="I135" s="1"/>
  <c r="I134" s="1"/>
  <c r="I133" s="1"/>
  <c r="G136"/>
  <c r="G135" s="1"/>
  <c r="G134" s="1"/>
  <c r="G133" s="1"/>
  <c r="H115"/>
  <c r="H114" s="1"/>
  <c r="H113" s="1"/>
  <c r="H112" s="1"/>
  <c r="I115"/>
  <c r="I114" s="1"/>
  <c r="I113" s="1"/>
  <c r="I112" s="1"/>
  <c r="G115"/>
  <c r="G114" s="1"/>
  <c r="G113" s="1"/>
  <c r="G112" s="1"/>
  <c r="H120"/>
  <c r="H119" s="1"/>
  <c r="H118" s="1"/>
  <c r="H117" s="1"/>
  <c r="I120"/>
  <c r="I119" s="1"/>
  <c r="I118" s="1"/>
  <c r="I117" s="1"/>
  <c r="G120"/>
  <c r="G119" s="1"/>
  <c r="G118" s="1"/>
  <c r="G117" s="1"/>
  <c r="H74"/>
  <c r="H73" s="1"/>
  <c r="H72" s="1"/>
  <c r="H71" s="1"/>
  <c r="I74"/>
  <c r="I73" s="1"/>
  <c r="I72" s="1"/>
  <c r="I71" s="1"/>
  <c r="G74"/>
  <c r="G73" s="1"/>
  <c r="G72" s="1"/>
  <c r="G71" s="1"/>
  <c r="H84"/>
  <c r="H83" s="1"/>
  <c r="H82" s="1"/>
  <c r="H81" s="1"/>
  <c r="I84"/>
  <c r="I83" s="1"/>
  <c r="I82" s="1"/>
  <c r="G84"/>
  <c r="G83" s="1"/>
  <c r="G82" s="1"/>
  <c r="G81" s="1"/>
  <c r="I101" i="2"/>
  <c r="I100" s="1"/>
  <c r="J101"/>
  <c r="J100" s="1"/>
  <c r="H101"/>
  <c r="H100" s="1"/>
  <c r="I104"/>
  <c r="I103" s="1"/>
  <c r="J104"/>
  <c r="J103" s="1"/>
  <c r="H104"/>
  <c r="H103" s="1"/>
  <c r="I114"/>
  <c r="I113" s="1"/>
  <c r="J114"/>
  <c r="J113" s="1"/>
  <c r="H114"/>
  <c r="H113" s="1"/>
  <c r="I120"/>
  <c r="I119" s="1"/>
  <c r="J120"/>
  <c r="J119" s="1"/>
  <c r="H120"/>
  <c r="H119" s="1"/>
  <c r="I70"/>
  <c r="I69" s="1"/>
  <c r="J70"/>
  <c r="J69" s="1"/>
  <c r="H70"/>
  <c r="H69" s="1"/>
  <c r="H43" i="4"/>
  <c r="H42" s="1"/>
  <c r="H41" s="1"/>
  <c r="H40" s="1"/>
  <c r="I43"/>
  <c r="I42" s="1"/>
  <c r="I41" s="1"/>
  <c r="I40" s="1"/>
  <c r="G43"/>
  <c r="G42" s="1"/>
  <c r="G41" s="1"/>
  <c r="G40" s="1"/>
  <c r="H110"/>
  <c r="H109" s="1"/>
  <c r="H108" s="1"/>
  <c r="H107" s="1"/>
  <c r="I110"/>
  <c r="I109" s="1"/>
  <c r="I108" s="1"/>
  <c r="I107" s="1"/>
  <c r="G110"/>
  <c r="G109" s="1"/>
  <c r="G108" s="1"/>
  <c r="G107" s="1"/>
  <c r="I98" i="2"/>
  <c r="I97" s="1"/>
  <c r="J98"/>
  <c r="J97" s="1"/>
  <c r="H98"/>
  <c r="H97" s="1"/>
  <c r="F18" i="1"/>
  <c r="G18"/>
  <c r="E18"/>
  <c r="I130" i="2"/>
  <c r="I129" s="1"/>
  <c r="I128" s="1"/>
  <c r="I127" s="1"/>
  <c r="I126" s="1"/>
  <c r="J130"/>
  <c r="J129" s="1"/>
  <c r="J128" s="1"/>
  <c r="J127" s="1"/>
  <c r="J126" s="1"/>
  <c r="H130"/>
  <c r="H129" s="1"/>
  <c r="H128" s="1"/>
  <c r="H127" s="1"/>
  <c r="H126" s="1"/>
  <c r="F23" i="1"/>
  <c r="G23"/>
  <c r="E23"/>
  <c r="I82" i="2"/>
  <c r="J82"/>
  <c r="H82"/>
  <c r="F11" i="1"/>
  <c r="G11"/>
  <c r="E11"/>
  <c r="F21"/>
  <c r="G21"/>
  <c r="E21"/>
  <c r="E16"/>
  <c r="F16"/>
  <c r="G16"/>
  <c r="I139" i="2"/>
  <c r="I138" s="1"/>
  <c r="J139"/>
  <c r="J138" l="1"/>
  <c r="H96"/>
  <c r="H95" s="1"/>
  <c r="H94" s="1"/>
  <c r="I96"/>
  <c r="I95" s="1"/>
  <c r="I94" s="1"/>
  <c r="J96"/>
  <c r="J95" s="1"/>
  <c r="J94" s="1"/>
  <c r="H31" i="4"/>
  <c r="I31"/>
  <c r="G31"/>
  <c r="G30" s="1"/>
  <c r="I50" i="2"/>
  <c r="J50"/>
  <c r="H50"/>
  <c r="H25" i="4"/>
  <c r="H24" s="1"/>
  <c r="I25"/>
  <c r="I24" s="1"/>
  <c r="G25"/>
  <c r="G24" s="1"/>
  <c r="I48" i="2"/>
  <c r="J48"/>
  <c r="H48"/>
  <c r="I56"/>
  <c r="I55" s="1"/>
  <c r="J56"/>
  <c r="J55" s="1"/>
  <c r="H56"/>
  <c r="H55" s="1"/>
  <c r="I53"/>
  <c r="I52" s="1"/>
  <c r="J53"/>
  <c r="J52" s="1"/>
  <c r="H53"/>
  <c r="H52" s="1"/>
  <c r="I173"/>
  <c r="I172" s="1"/>
  <c r="I171" s="1"/>
  <c r="J173"/>
  <c r="J172" s="1"/>
  <c r="J171" s="1"/>
  <c r="H173"/>
  <c r="H172" s="1"/>
  <c r="H171" s="1"/>
  <c r="I22"/>
  <c r="I21" s="1"/>
  <c r="J22"/>
  <c r="J21" s="1"/>
  <c r="H22"/>
  <c r="H21" s="1"/>
  <c r="I219" i="4"/>
  <c r="I218" s="1"/>
  <c r="I217" s="1"/>
  <c r="I216" s="1"/>
  <c r="H219"/>
  <c r="H218" s="1"/>
  <c r="H217" s="1"/>
  <c r="H216" s="1"/>
  <c r="G219"/>
  <c r="G218" s="1"/>
  <c r="G217" s="1"/>
  <c r="G216" s="1"/>
  <c r="I214"/>
  <c r="I213" s="1"/>
  <c r="I212" s="1"/>
  <c r="H214"/>
  <c r="H213" s="1"/>
  <c r="H212" s="1"/>
  <c r="G214"/>
  <c r="G213" s="1"/>
  <c r="G212" s="1"/>
  <c r="I210"/>
  <c r="I209" s="1"/>
  <c r="I208" s="1"/>
  <c r="H210"/>
  <c r="H209" s="1"/>
  <c r="H208" s="1"/>
  <c r="G210"/>
  <c r="G209" s="1"/>
  <c r="G208" s="1"/>
  <c r="I205"/>
  <c r="I204" s="1"/>
  <c r="I203" s="1"/>
  <c r="I202" s="1"/>
  <c r="H205"/>
  <c r="H204" s="1"/>
  <c r="H203" s="1"/>
  <c r="H202" s="1"/>
  <c r="G205"/>
  <c r="G204" s="1"/>
  <c r="G203" s="1"/>
  <c r="G202" s="1"/>
  <c r="I196"/>
  <c r="I195" s="1"/>
  <c r="I194" s="1"/>
  <c r="H196"/>
  <c r="H195" s="1"/>
  <c r="H194" s="1"/>
  <c r="G196"/>
  <c r="G195" s="1"/>
  <c r="G194" s="1"/>
  <c r="I192"/>
  <c r="I191" s="1"/>
  <c r="I190" s="1"/>
  <c r="I189" s="1"/>
  <c r="H192"/>
  <c r="H191" s="1"/>
  <c r="H190" s="1"/>
  <c r="G192"/>
  <c r="G191" s="1"/>
  <c r="G190" s="1"/>
  <c r="I187"/>
  <c r="I186" s="1"/>
  <c r="I185" s="1"/>
  <c r="I184" s="1"/>
  <c r="H187"/>
  <c r="H186" s="1"/>
  <c r="H185" s="1"/>
  <c r="H184" s="1"/>
  <c r="G186"/>
  <c r="G185" s="1"/>
  <c r="G184" s="1"/>
  <c r="I180"/>
  <c r="I179" s="1"/>
  <c r="I178" s="1"/>
  <c r="I177" s="1"/>
  <c r="I176" s="1"/>
  <c r="H180"/>
  <c r="H179" s="1"/>
  <c r="H178" s="1"/>
  <c r="H177" s="1"/>
  <c r="H176" s="1"/>
  <c r="G180"/>
  <c r="G179" s="1"/>
  <c r="G178" s="1"/>
  <c r="G177" s="1"/>
  <c r="G176" s="1"/>
  <c r="I148"/>
  <c r="I147" s="1"/>
  <c r="I146" s="1"/>
  <c r="I145" s="1"/>
  <c r="I144" s="1"/>
  <c r="H148"/>
  <c r="H147" s="1"/>
  <c r="H146" s="1"/>
  <c r="H145" s="1"/>
  <c r="H144" s="1"/>
  <c r="G148"/>
  <c r="G147" s="1"/>
  <c r="G146" s="1"/>
  <c r="G145" s="1"/>
  <c r="G144" s="1"/>
  <c r="I131"/>
  <c r="I130" s="1"/>
  <c r="I129" s="1"/>
  <c r="I128" s="1"/>
  <c r="H131"/>
  <c r="H130" s="1"/>
  <c r="H129" s="1"/>
  <c r="H128" s="1"/>
  <c r="G131"/>
  <c r="G130" s="1"/>
  <c r="G129" s="1"/>
  <c r="G128" s="1"/>
  <c r="I126"/>
  <c r="I125" s="1"/>
  <c r="I124" s="1"/>
  <c r="I123" s="1"/>
  <c r="H126"/>
  <c r="H125" s="1"/>
  <c r="H124" s="1"/>
  <c r="H123" s="1"/>
  <c r="G126"/>
  <c r="G125" s="1"/>
  <c r="G124" s="1"/>
  <c r="G123" s="1"/>
  <c r="I105"/>
  <c r="I104" s="1"/>
  <c r="I103" s="1"/>
  <c r="I102" s="1"/>
  <c r="H105"/>
  <c r="H104" s="1"/>
  <c r="H103" s="1"/>
  <c r="H102" s="1"/>
  <c r="G105"/>
  <c r="G104" s="1"/>
  <c r="G103" s="1"/>
  <c r="G102" s="1"/>
  <c r="I100"/>
  <c r="I99" s="1"/>
  <c r="I98" s="1"/>
  <c r="I97" s="1"/>
  <c r="H100"/>
  <c r="H99" s="1"/>
  <c r="H98" s="1"/>
  <c r="H97" s="1"/>
  <c r="G100"/>
  <c r="G99" s="1"/>
  <c r="G98" s="1"/>
  <c r="G97" s="1"/>
  <c r="I95"/>
  <c r="I94" s="1"/>
  <c r="I93" s="1"/>
  <c r="I92" s="1"/>
  <c r="H95"/>
  <c r="H94" s="1"/>
  <c r="H93" s="1"/>
  <c r="H92" s="1"/>
  <c r="G95"/>
  <c r="G94" s="1"/>
  <c r="G93" s="1"/>
  <c r="G92" s="1"/>
  <c r="I69"/>
  <c r="I68" s="1"/>
  <c r="I67" s="1"/>
  <c r="I66" s="1"/>
  <c r="I65" s="1"/>
  <c r="H69"/>
  <c r="H68" s="1"/>
  <c r="H67" s="1"/>
  <c r="H66" s="1"/>
  <c r="H65" s="1"/>
  <c r="G69"/>
  <c r="G68" s="1"/>
  <c r="G67" s="1"/>
  <c r="G66" s="1"/>
  <c r="G65" s="1"/>
  <c r="I58"/>
  <c r="I57" s="1"/>
  <c r="I56" s="1"/>
  <c r="I55" s="1"/>
  <c r="H58"/>
  <c r="H57" s="1"/>
  <c r="H56" s="1"/>
  <c r="H55" s="1"/>
  <c r="G58"/>
  <c r="G57" s="1"/>
  <c r="G56" s="1"/>
  <c r="G55" s="1"/>
  <c r="I38"/>
  <c r="I37" s="1"/>
  <c r="I36" s="1"/>
  <c r="I35" s="1"/>
  <c r="H38"/>
  <c r="H37" s="1"/>
  <c r="H36" s="1"/>
  <c r="H35" s="1"/>
  <c r="G38"/>
  <c r="G37" s="1"/>
  <c r="G36" s="1"/>
  <c r="G35" s="1"/>
  <c r="I16"/>
  <c r="I15" s="1"/>
  <c r="I14" s="1"/>
  <c r="I13" s="1"/>
  <c r="H16"/>
  <c r="H15" s="1"/>
  <c r="H14" s="1"/>
  <c r="H13" s="1"/>
  <c r="G16"/>
  <c r="G15" s="1"/>
  <c r="G14" s="1"/>
  <c r="G13" s="1"/>
  <c r="J154" i="2"/>
  <c r="J153" s="1"/>
  <c r="J152" s="1"/>
  <c r="I154"/>
  <c r="I153" s="1"/>
  <c r="I152" s="1"/>
  <c r="H154"/>
  <c r="H153" s="1"/>
  <c r="H152" s="1"/>
  <c r="H139"/>
  <c r="H138" s="1"/>
  <c r="J136"/>
  <c r="J135" s="1"/>
  <c r="I136"/>
  <c r="I135" s="1"/>
  <c r="I134" s="1"/>
  <c r="H136"/>
  <c r="H135" s="1"/>
  <c r="J111"/>
  <c r="J110" s="1"/>
  <c r="J109" s="1"/>
  <c r="I111"/>
  <c r="I110" s="1"/>
  <c r="I109" s="1"/>
  <c r="H111"/>
  <c r="H110" s="1"/>
  <c r="H109" s="1"/>
  <c r="J92"/>
  <c r="J91" s="1"/>
  <c r="I92"/>
  <c r="I91" s="1"/>
  <c r="H92"/>
  <c r="H91" s="1"/>
  <c r="J89"/>
  <c r="J88" s="1"/>
  <c r="I89"/>
  <c r="I88" s="1"/>
  <c r="H89"/>
  <c r="H88" s="1"/>
  <c r="J80"/>
  <c r="J79" s="1"/>
  <c r="I80"/>
  <c r="I79" s="1"/>
  <c r="H80"/>
  <c r="H79" s="1"/>
  <c r="J67"/>
  <c r="J66" s="1"/>
  <c r="I67"/>
  <c r="I66" s="1"/>
  <c r="H67"/>
  <c r="H66" s="1"/>
  <c r="J63"/>
  <c r="J62" s="1"/>
  <c r="J61" s="1"/>
  <c r="I63"/>
  <c r="I62" s="1"/>
  <c r="I61" s="1"/>
  <c r="H63"/>
  <c r="H62" s="1"/>
  <c r="H61" s="1"/>
  <c r="J40"/>
  <c r="J39" s="1"/>
  <c r="J38" s="1"/>
  <c r="J37" s="1"/>
  <c r="J36" s="1"/>
  <c r="I40"/>
  <c r="I39" s="1"/>
  <c r="I38" s="1"/>
  <c r="I37" s="1"/>
  <c r="I36" s="1"/>
  <c r="H40"/>
  <c r="H39" s="1"/>
  <c r="H38" s="1"/>
  <c r="H37" s="1"/>
  <c r="H36" s="1"/>
  <c r="J34"/>
  <c r="J33" s="1"/>
  <c r="I34"/>
  <c r="I33" s="1"/>
  <c r="H34"/>
  <c r="H33" s="1"/>
  <c r="J29"/>
  <c r="I29"/>
  <c r="H29"/>
  <c r="J27"/>
  <c r="J26" s="1"/>
  <c r="I27"/>
  <c r="I26" s="1"/>
  <c r="H27"/>
  <c r="J16"/>
  <c r="J15" s="1"/>
  <c r="J14" s="1"/>
  <c r="J13" s="1"/>
  <c r="J12" s="1"/>
  <c r="I16"/>
  <c r="I15" s="1"/>
  <c r="I14" s="1"/>
  <c r="I13" s="1"/>
  <c r="I12" s="1"/>
  <c r="H16"/>
  <c r="H15" s="1"/>
  <c r="H14" s="1"/>
  <c r="H13" s="1"/>
  <c r="H12" s="1"/>
  <c r="G26" i="1"/>
  <c r="G30" s="1"/>
  <c r="F26"/>
  <c r="F30" s="1"/>
  <c r="E30"/>
  <c r="G189" i="4" l="1"/>
  <c r="H189"/>
  <c r="H26" i="2"/>
  <c r="H25" s="1"/>
  <c r="H24" s="1"/>
  <c r="J134"/>
  <c r="J133" s="1"/>
  <c r="J132" s="1"/>
  <c r="J125" s="1"/>
  <c r="I78"/>
  <c r="I77" s="1"/>
  <c r="I76" s="1"/>
  <c r="I75" s="1"/>
  <c r="J78"/>
  <c r="J77" s="1"/>
  <c r="J76" s="1"/>
  <c r="J75" s="1"/>
  <c r="H134"/>
  <c r="H133" s="1"/>
  <c r="H132" s="1"/>
  <c r="H125" s="1"/>
  <c r="H45"/>
  <c r="I45"/>
  <c r="I44" s="1"/>
  <c r="H30" i="4"/>
  <c r="H29" s="1"/>
  <c r="I30"/>
  <c r="I29" s="1"/>
  <c r="J45" i="2"/>
  <c r="J44" s="1"/>
  <c r="J108"/>
  <c r="J107" s="1"/>
  <c r="J106" s="1"/>
  <c r="I108"/>
  <c r="I107" s="1"/>
  <c r="I106" s="1"/>
  <c r="G91" i="4"/>
  <c r="H143"/>
  <c r="J25" i="2"/>
  <c r="J24" s="1"/>
  <c r="I91" i="4"/>
  <c r="I133" i="2"/>
  <c r="I132" s="1"/>
  <c r="I125" s="1"/>
  <c r="H91" i="4"/>
  <c r="G143"/>
  <c r="I143"/>
  <c r="G207"/>
  <c r="H78" i="2"/>
  <c r="H77" s="1"/>
  <c r="H76" s="1"/>
  <c r="H75" s="1"/>
  <c r="J43"/>
  <c r="J42" s="1"/>
  <c r="J20"/>
  <c r="J19" s="1"/>
  <c r="H87"/>
  <c r="H86" s="1"/>
  <c r="H85" s="1"/>
  <c r="H84" s="1"/>
  <c r="J87"/>
  <c r="J86" s="1"/>
  <c r="J85" s="1"/>
  <c r="J84" s="1"/>
  <c r="I20"/>
  <c r="I19" s="1"/>
  <c r="H20"/>
  <c r="H19" s="1"/>
  <c r="I25"/>
  <c r="I24" s="1"/>
  <c r="I87"/>
  <c r="I86" s="1"/>
  <c r="I85" s="1"/>
  <c r="I84" s="1"/>
  <c r="I43"/>
  <c r="I42" s="1"/>
  <c r="I23" i="4"/>
  <c r="H23"/>
  <c r="G29"/>
  <c r="I151" i="2"/>
  <c r="I150" s="1"/>
  <c r="I149" s="1"/>
  <c r="J151"/>
  <c r="J150" s="1"/>
  <c r="J149" s="1"/>
  <c r="G23" i="4"/>
  <c r="H108" i="2"/>
  <c r="H107" s="1"/>
  <c r="H106" s="1"/>
  <c r="H207" i="4"/>
  <c r="I207"/>
  <c r="H151" i="2"/>
  <c r="H150" s="1"/>
  <c r="H149" s="1"/>
  <c r="H44" l="1"/>
  <c r="H43" s="1"/>
  <c r="H42" s="1"/>
  <c r="H18" i="4"/>
  <c r="I18"/>
  <c r="G18"/>
  <c r="G12" s="1"/>
  <c r="H183"/>
  <c r="H182" s="1"/>
  <c r="I183"/>
  <c r="I182" s="1"/>
  <c r="G183"/>
  <c r="G182" s="1"/>
  <c r="H18" i="2"/>
  <c r="I18"/>
  <c r="I11" s="1"/>
  <c r="I10" s="1"/>
  <c r="I180" s="1"/>
  <c r="J18"/>
  <c r="J11" s="1"/>
  <c r="J10" s="1"/>
  <c r="J180" s="1"/>
  <c r="H11" i="4" l="1"/>
  <c r="H222" s="1"/>
  <c r="H12"/>
  <c r="I12"/>
  <c r="I11" s="1"/>
  <c r="I222" s="1"/>
  <c r="H11" i="2"/>
  <c r="H10" s="1"/>
  <c r="H180" s="1"/>
  <c r="G11" i="4"/>
  <c r="G222" s="1"/>
</calcChain>
</file>

<file path=xl/sharedStrings.xml><?xml version="1.0" encoding="utf-8"?>
<sst xmlns="http://schemas.openxmlformats.org/spreadsheetml/2006/main" count="1874" uniqueCount="419">
  <si>
    <t>Приложение 5 к решению</t>
  </si>
  <si>
    <t xml:space="preserve"> </t>
  </si>
  <si>
    <t xml:space="preserve">                                             Распределение</t>
  </si>
  <si>
    <t xml:space="preserve"> бюджетных ассигнований по разделам и подразделам бюджетной классификации расходов</t>
  </si>
  <si>
    <t>(в рублях)</t>
  </si>
  <si>
    <t>№ строки</t>
  </si>
  <si>
    <t>Наименование показателя бюджетной классификации</t>
  </si>
  <si>
    <t>Раздел-подраздел</t>
  </si>
  <si>
    <t>ОБЩЕГОСУДАРСТВЕННЫЕ ВОПРОСЫ</t>
  </si>
  <si>
    <t>0100</t>
  </si>
  <si>
    <t>Функцианирование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</si>
  <si>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</si>
  <si>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</si>
  <si>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</si>
  <si>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</si>
  <si>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</si>
  <si>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</si>
  <si>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</si>
  <si>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</si>
  <si>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</si>
  <si>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</si>
  <si>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</si>
  <si>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</si>
  <si>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</si>
  <si>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</si>
  <si>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</si>
  <si>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НАЦИОНАЛЬНАЯ ЭКОНОМИКА</t>
  </si>
  <si>
    <t>0400</t>
  </si>
  <si>
    <t>Дорожное хозяйство (дорожные фонды)</t>
  </si>
  <si>
    <t>0409</t>
  </si>
  <si>
    <t>ЖИЛИЩНО-КОММУНАЛЬНОЕ ХОЗЯЙСТВО</t>
  </si>
  <si>
    <t>0500</t>
  </si>
  <si>
    <t>Благоустройство</t>
  </si>
  <si>
    <t>0503</t>
  </si>
  <si>
    <t>КУЛЬТУРА, КИНЕМАТОГРАФИЯ</t>
  </si>
  <si>
    <t>0800</t>
  </si>
  <si>
    <t xml:space="preserve">Культура </t>
  </si>
  <si>
    <t>0801</t>
  </si>
  <si>
    <t>Условно утвержденные расходы</t>
  </si>
  <si>
    <t>Итого</t>
  </si>
  <si>
    <t>Приложение 6 к решению</t>
  </si>
  <si>
    <t>№ строк</t>
  </si>
  <si>
    <t>Наименование главных распорядителей и наименование показателей бюджетной классификации</t>
  </si>
  <si>
    <t>Код ведомства</t>
  </si>
  <si>
    <t>Раздел</t>
  </si>
  <si>
    <t>Подраздел</t>
  </si>
  <si>
    <t>Целевая статья</t>
  </si>
  <si>
    <t>Вид расходов</t>
  </si>
  <si>
    <t>Администрация Огурского сельсовета Балахтинского района Красноярского края</t>
  </si>
  <si>
    <t>01</t>
  </si>
  <si>
    <t>00</t>
  </si>
  <si>
    <t>02</t>
  </si>
  <si>
    <t>Непрограммные расходы органов местного самоуправления</t>
  </si>
  <si>
    <t>Функционирование администрации Огурского сельсовета</t>
  </si>
  <si>
    <t>Глава местной администрации (органов местного самоуправления) в рамках непрограммных расходов органов местного самоуправления</t>
  </si>
  <si>
    <t>Расходы на выплату персоналу в целях обеспечения выполнения фунций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</si>
  <si>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</si>
  <si>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выплату персоналу  государственных (муниципальных) органов</t>
  </si>
  <si>
    <t>120</t>
  </si>
  <si>
    <t>04</t>
  </si>
  <si>
    <r>
      <t>Непрограммные расходы</t>
    </r>
    <r>
      <rPr>
        <sz val="8"/>
        <rFont val="Arial Cyr"/>
        <charset val="204"/>
      </rPr>
      <t xml:space="preserve"> органов местного самоуправления</t>
    </r>
  </si>
  <si>
    <t>Руководство и управление в сфере установленных функций органов местного самоуправления в рамках непрограммных расходов органов местного самоуправления</t>
  </si>
  <si>
    <t>200</t>
  </si>
  <si>
    <t>Иные закупки товаров, работ и услуг для обеспечения государственных (муниципальных) нужд</t>
  </si>
  <si>
    <t>240</t>
  </si>
  <si>
    <t>11</t>
  </si>
  <si>
    <t>Резервные фонды в рамках непрограммных расходов органов местного самоуправления</t>
  </si>
  <si>
    <t>13</t>
  </si>
  <si>
    <t xml:space="preserve"> Муниципальная программа "Создание и обеспечение безопасных и комфортных условий проживания населения на территории Огурского сельсовета" </t>
  </si>
  <si>
    <t>Иные бюджетные ассигнования</t>
  </si>
  <si>
    <t>800</t>
  </si>
  <si>
    <t>850</t>
  </si>
  <si>
    <t>03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</si>
  <si>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</si>
  <si>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09</t>
  </si>
  <si>
    <t>05</t>
  </si>
  <si>
    <t>08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</si>
  <si>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</si>
  <si>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</si>
  <si>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</si>
  <si>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</si>
  <si>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Межбюджетные трансферты</t>
  </si>
  <si>
    <t>500</t>
  </si>
  <si>
    <t>Всего</t>
  </si>
  <si>
    <t>Приложение 7 к решению</t>
  </si>
  <si>
    <t>и непрограммным направлениям деятельности), группам и подгруппам видов расходов, разделам, подразделам</t>
  </si>
  <si>
    <t>Раздел, подраздел</t>
  </si>
  <si>
    <t>Жилищно-коммунальное хозяйство</t>
  </si>
  <si>
    <t>Национальная экономика</t>
  </si>
  <si>
    <t>Общегосударственные вопросы</t>
  </si>
  <si>
    <t>Национальная безопасность и правоохранительная деятельность</t>
  </si>
  <si>
    <t>Культура, кинематография</t>
  </si>
  <si>
    <t>Функционирование высшего должностного лица субъекта Российской Федерации и муниципального образования</t>
  </si>
  <si>
    <t xml:space="preserve">Резервные фонды  </t>
  </si>
  <si>
    <t>Национальная оборона</t>
  </si>
  <si>
    <t>Иные межбюджетные трансферты</t>
  </si>
  <si>
    <t>Уплата налогов, сборов и иных платежей</t>
  </si>
  <si>
    <t>870</t>
  </si>
  <si>
    <t>Резервные средства</t>
  </si>
  <si>
    <t>Сумма на 2017 год</t>
  </si>
  <si>
    <t xml:space="preserve"> Муниципальная программа "Создание и обеспечение безопасных и комфортных условий проживания населения на территории Огурского сельсовета"</t>
  </si>
  <si>
    <t>Подпрограмма "Благоустройство территории"</t>
  </si>
  <si>
    <t>Прочие мероприятия по благоустройству в рамках подпрограммы "Благоустройство территории" муниципальной программы "Создание и обеспечение безопасных и комфортных условий проживания населения на территории Огурского сельсовета"</t>
  </si>
  <si>
    <t>Подпрограмма "Обеспечение безопасных условий проживания населения"</t>
  </si>
  <si>
    <t>Обеспечение экологического благополучия и экологической безопасности в рамках подпрограммы "Обеспечение безопасных условий проживания населения" муниципальной программы "Создание и обеспечение безопасных и комфортных условий проживания населения на территории Огурского сельсовета"</t>
  </si>
  <si>
    <t>Предупреждение и ликвидация последствий чрезвычайных ситуаций природного и техногенного характера в рамках подпрограммы "Обеспечение безопасных условий проживания населения" муниципальной программы "Создание и обеспечение безопасных и комфортных условий проживания населения на территории Огурского сельсовета"</t>
  </si>
  <si>
    <t>Профилактика терроризма и экстремизма, а также минимизация и (или) ликвидация последствий проявлений терроризма и экстремизма в рамках подпрограммы "Обеспечение безопасных условий проживания населения" муниципальной программы "Создание и обеспечение безопасных и комфортных условий проживания населения на территории Огурского сельсовета"</t>
  </si>
  <si>
    <t>Содержание уличного освещения в рамках подпрограммы "Благоустройство территории" муниципальной программы "Создание и обеспечение безопасных и комфортных условий проживания населения на территории Огурского сельсовета"</t>
  </si>
  <si>
    <t>Муниципальная программа  "Развитие культуры и спорта на территории Огурского сельсовета"</t>
  </si>
  <si>
    <t>Подпрограмма "Организация досуга населения в области культуры"</t>
  </si>
  <si>
    <t>Подпрограмма "Библиотечное обслуживание населения"</t>
  </si>
  <si>
    <t>Распределение бюджетных ассигнований по целевым статьям (муниципальным программам Огурского сельсовета</t>
  </si>
  <si>
    <t>Сумма на 2018 год</t>
  </si>
  <si>
    <t>Выполнение государственных полномочий по созданию и обеспечению деятельности административных комиссий в рамках непрограммных расходов органов местного самоуправления</t>
  </si>
  <si>
    <t>9330000410</t>
  </si>
  <si>
    <t>9330000000</t>
  </si>
  <si>
    <t>9300000000</t>
  </si>
  <si>
    <t>0100000000</t>
  </si>
  <si>
    <t>0140000000</t>
  </si>
  <si>
    <t>0140008410</t>
  </si>
  <si>
    <t>9330000420</t>
  </si>
  <si>
    <t>9330001180</t>
  </si>
  <si>
    <t>0110000000</t>
  </si>
  <si>
    <t>0110008320</t>
  </si>
  <si>
    <t>0110008330</t>
  </si>
  <si>
    <t>0130000000</t>
  </si>
  <si>
    <t>0130008360</t>
  </si>
  <si>
    <t>0140008400</t>
  </si>
  <si>
    <t>0130008370</t>
  </si>
  <si>
    <t>0130008380</t>
  </si>
  <si>
    <t>0120000000</t>
  </si>
  <si>
    <t>0120008350</t>
  </si>
  <si>
    <t>0110008310</t>
  </si>
  <si>
    <t>0200000000</t>
  </si>
  <si>
    <t>0210000000</t>
  </si>
  <si>
    <t>0210008430</t>
  </si>
  <si>
    <t>0230000000</t>
  </si>
  <si>
    <t>0230008450</t>
  </si>
  <si>
    <t>9330075140</t>
  </si>
  <si>
    <t>0110075550</t>
  </si>
  <si>
    <t>9330051180</t>
  </si>
  <si>
    <t>Подпрограмма "Содержание и ремонт автомобильных дорог общего пользования местного значения"</t>
  </si>
  <si>
    <t>Содержание и ремонт автомобильных дорог в рамках подпрограммы "Содержание и ремонт автомобильных дорог общего пользования местного значения" муниципальной программы "Создание и обеспечение безопасных и комфортных условий проживания населения на территории Огурского сельсовета"</t>
  </si>
  <si>
    <t>Целевые взносы в Совет муниципальных образований Красноярского края в рамках подпрограммы "Исполнение иных функций и реализация полномочий, закрепленных действующим законодательством за муниципальными образованиями" муниципальной программы "Создание и обеспечение безопасных и комфортных условий проживания населения на территории Огурского сельсовета"</t>
  </si>
  <si>
    <t>Подпрограмма "Исполнение иных функций и реализация полномочий, закрепленных действующим законодательством за муниципальными образованиями"</t>
  </si>
  <si>
    <t>Организация и проведение акарицидных обработок мест массового отдыха населения за счет средств местного бюджета в рамках подпрограммы "Благоустройство территории" муниципальной программы "Создание и обеспечение безопасных и комфортных условий проживания населения на территории Огурского сельсовета"</t>
  </si>
  <si>
    <t>Организация и проведение акарицидных обработок мест массового отдыха населения за счет средств краевого бюджета в рамках подпрограммы "Благоустройство территории" муниципальной программы "Создание и обеспечение безопасных и комфортных условий проживания населения на территории Огурского сельсовета"</t>
  </si>
  <si>
    <t>Закупка товаров, работ и услуг для обеспечения государственных (муниципальных) нужд</t>
  </si>
  <si>
    <t>Обеспечение деятельности (оказание услуг) подведомственных учреждений в рамках подпрограммы  "Организация досуга населения в области культуры" муниципальной программы "Развитие культуры и спорта на территории Огурского сельсовета"</t>
  </si>
  <si>
    <t>Обеспечение функционирования сельских библиотек в рамках подпрограммы "Библиотечное обслуживание населения" муниципальной программы "Развитие культуры и спорта на территории Огурского сельсовета"</t>
  </si>
  <si>
    <t xml:space="preserve">Обеспечение финансового контроля в рамках подпрограммы "Исполнение иных функций и реализация полномочий, закрепленных действующим законодательством за муниципальными образованиями" муниципальной программы "Создание и обеспечение безопасных и комфортных условий проживания населения на территории Огурского сельсовета" </t>
  </si>
  <si>
    <t>Обеспечение финансового контроля в рамках подпрограммы "Исполнение иных функций и реализация полномочий закрепленных действующим законодательством за муниципальными образованиями" муниципальной программы "Создание и обеспечение безопасных и комфортных условий проживания населения на территории Огурского сельсовета"</t>
  </si>
  <si>
    <t>бюджетов Российской Федерации на 2017 год и плановый период 2018-2019 годов</t>
  </si>
  <si>
    <t>Сумма на 2019 год</t>
  </si>
  <si>
    <t>0501</t>
  </si>
  <si>
    <t>Жилищное хозяйство</t>
  </si>
  <si>
    <t>Ведомственная структура расходов местного бюджета на 2017 год и плановый период 2018-2019 годов</t>
  </si>
  <si>
    <t>540</t>
  </si>
  <si>
    <t>0110008550</t>
  </si>
  <si>
    <t>Жилищно-коммунальное хозяйство в рамках подпрограммы "Благоустройство территории" муниципальной программы "Создание и обеспечение безопасных и комфортных условий проживания населения на территории Огурского сельсовета"</t>
  </si>
  <si>
    <t>классификации расходов местного бюджета на 2017 год и плановый период 2018-2019 годов</t>
  </si>
  <si>
    <t>0310</t>
  </si>
  <si>
    <t>Обеспечение пожарной безопасности</t>
  </si>
  <si>
    <t>10</t>
  </si>
  <si>
    <t>0130008390</t>
  </si>
  <si>
    <t>Разработка и осуществление мер пожарной безопасности в рамках подпрограммы "Обеспечение безопасных условий проживания населения" муниципальной программы "Создание и обеспечение безопасных и комфортных условий проживания населения на территории Огурского сельсовета"</t>
  </si>
  <si>
    <t>0140008530</t>
  </si>
  <si>
    <t>Юридическое оформление помещений и земельных участков в рамках подпрограммы "Исполнение иных функций и реализация полномочий, закрепленных действующим законодательством за муниципальными образованиями" муниципальной программы "Создание и обеспечение безопасных и комфортных условий проживания населения на территории Огурского сельсовета"</t>
  </si>
  <si>
    <t>0120075080</t>
  </si>
  <si>
    <t>01200А8340</t>
  </si>
  <si>
    <t>Субсидии бюджетам муниципальных образований на содержание автомобильных дорог общего пользования местного значения за счет средств дорожного фонда Красноярского края рамках подпрограммы "Содержание и ремонт автомобильных дорог общего пользования местного значения" муниципальной программы "Создание и обеспечение безопасных и комфортных условий проживания населения на территории Огурского сельсовета"</t>
  </si>
  <si>
    <t>Софинансированик к субсидии бюджетам муниципальных образований на содержание автомобильных дорог общего пользования местного значения за счет средств местного бюджета рамках подпрограммы "Содержание и ремонт автомобильных дорог общего пользования местного значения" муниципальной программы "Создание и обеспечение безопасных и комфортных условий проживания населения на территории Огурского сельсовета"</t>
  </si>
  <si>
    <t>0130074120</t>
  </si>
  <si>
    <t xml:space="preserve">01300S8560 </t>
  </si>
  <si>
    <t>Субсидии на обспечение первичных мер пожарной безопасности в рамках подпрограммы "Обеспечение безопасных условий проживания населения" муниципальной программы "Создание и обеспечение безопасных и комфортных условий проживания населения на территории Огурского сельсовета"</t>
  </si>
  <si>
    <t>Софинансирорвание к субсидии на обспечение первичных мер пожарной безопасности в рамках подпрограммы "Обеспечение безопасных условий проживания населения" муниципальной программы "Создание и обеспечение безопасных и комфортных условий проживания населения на территории Огурского сельсовета"</t>
  </si>
  <si>
    <t>01300S8560</t>
  </si>
  <si>
    <t>0120075090</t>
  </si>
  <si>
    <t>Субсидии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 рамках подпрограммы "Содержание и ремонт автомобильных дорог общего пользования местного значения" муниципальной программы "Создание и обеспечение безопасных и комфортных условий проживания населения на территории Огурского сельсовета"</t>
  </si>
  <si>
    <t>0210074490</t>
  </si>
  <si>
    <t>Субсидии бюджетам поселений на государственную поддержку комплексного развития муниципальных учреждений культуры и образовательных оранизаций в области культуры в рамках подпрограммы  "Организация досуга населения в области культуры" муниципальной программы "Развитие культуры и спорта на территории Огурского сельсовета"</t>
  </si>
  <si>
    <t>Софинансирование к субсидии на обспечение первичных мер пожарной безопасности в рамках подпрограммы "Обеспечение безопасных условий проживания населения" муниципальной программы "Создание и обеспечение безопасных и комфортных условий проживания населения на территории Огурского сельсовета"</t>
  </si>
  <si>
    <t>01200А8510</t>
  </si>
  <si>
    <t>Софинансирование к субсидии бюджетам муниципальных образований на капитальный ремонт и ремонт автомобильных дорог общего пользования местного значения за счет средств местного бюджета рамках подпрограммы "Содержание и ремонт автомобильных дорог общего пользования местного значения" муниципальной программы "Создание и обеспечение безопасных и комфортных условий проживания населения на территории Огурского сельсовета"</t>
  </si>
  <si>
    <t>110</t>
  </si>
  <si>
    <t>Расходы на выплату персоналу казенных учреждений</t>
  </si>
  <si>
    <t>02100R5580</t>
  </si>
  <si>
    <t>02100S8590</t>
  </si>
  <si>
    <t>Софинансирование к субсидии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 рамках подпрограммы "Содержание и ремонт автомобильных дорог общего пользования местного значения" муниципальной программы "Создание и обеспечение безопасных и комфортных условий проживания населения на территории Огурского сельсовета"</t>
  </si>
  <si>
    <t>Субсидии бюджетам поселений на обспечение развития и укрепления материально-технической базы муниципальных домов культуры, поддержка творческой деятельности муниципальных театров в городах с численностью населения до 300 тысяч человек в рамках подпрограммы  "Организация досуга населения в области культуры" муниципальной программы "Развитие культуры и спорта на территории Огурского сельсовета"</t>
  </si>
  <si>
    <t>Софинансирование к субсидии бюджетам поселений на обспечение развития и укрепления материально-технической базы муниципальных домов культуры, поддержка творческой деятельности муниципальных театров в городах с численностью населения до 300 тысяч человек в рамках подпрограммы  "Организация досуга населения в области культуры" муниципальной программы "Развитие культуры и спорта на территории Огурского сельсовета"</t>
  </si>
  <si>
    <t>01100S6410</t>
  </si>
  <si>
    <t>Расходы, направленные на реализацию мероприятий по поддержке местных инициатив за счет средств местного бюджета, поступающих от юридических и физических лиц в рамках подпрограммы "Благоустройство территории" муниципальной программы "Создание и обеспечение безопасных и комфортных условий проживания населения на территории Огурского сельсовета"</t>
  </si>
  <si>
    <t>0110076410</t>
  </si>
  <si>
    <t>0210010210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</si>
  <si>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"Организация досуга населения в области культуры" муниципальной программы "Развитие культуры и спорта на территории Огурского сельсовета"</t>
  </si>
  <si>
    <t>.1</t>
  </si>
  <si>
    <t>.2</t>
  </si>
  <si>
    <t>.3</t>
  </si>
  <si>
    <t>.4</t>
  </si>
  <si>
    <t>.5</t>
  </si>
  <si>
    <t>.6</t>
  </si>
  <si>
    <t>.7</t>
  </si>
  <si>
    <t>.8</t>
  </si>
  <si>
    <t>.9</t>
  </si>
  <si>
    <t>.10</t>
  </si>
  <si>
    <t>.11</t>
  </si>
  <si>
    <t>.12</t>
  </si>
  <si>
    <t>.13</t>
  </si>
  <si>
    <t>.14</t>
  </si>
  <si>
    <t>.15</t>
  </si>
  <si>
    <t>.16</t>
  </si>
  <si>
    <t>.17</t>
  </si>
  <si>
    <t>.18</t>
  </si>
  <si>
    <t>.19</t>
  </si>
  <si>
    <t>.20</t>
  </si>
  <si>
    <t>.21</t>
  </si>
  <si>
    <t>.22</t>
  </si>
  <si>
    <t>.23</t>
  </si>
  <si>
    <t>.24</t>
  </si>
  <si>
    <t>.25</t>
  </si>
  <si>
    <t>.26</t>
  </si>
  <si>
    <t>.27</t>
  </si>
  <si>
    <t>.28</t>
  </si>
  <si>
    <t>.29</t>
  </si>
  <si>
    <t>.30</t>
  </si>
  <si>
    <t>.31</t>
  </si>
  <si>
    <t>.32</t>
  </si>
  <si>
    <t>.33</t>
  </si>
  <si>
    <t>.34</t>
  </si>
  <si>
    <t>.35</t>
  </si>
  <si>
    <t>.36</t>
  </si>
  <si>
    <t>.37</t>
  </si>
  <si>
    <t>.38</t>
  </si>
  <si>
    <t>.39</t>
  </si>
  <si>
    <t>.40</t>
  </si>
  <si>
    <t>.41</t>
  </si>
  <si>
    <t>.42</t>
  </si>
  <si>
    <t>.43</t>
  </si>
  <si>
    <t>.44</t>
  </si>
  <si>
    <t>.45</t>
  </si>
  <si>
    <t>.46</t>
  </si>
  <si>
    <t>.47</t>
  </si>
  <si>
    <t>.48</t>
  </si>
  <si>
    <t>.49</t>
  </si>
  <si>
    <t>.50</t>
  </si>
  <si>
    <t>.51</t>
  </si>
  <si>
    <t>.52</t>
  </si>
  <si>
    <t>.53</t>
  </si>
  <si>
    <t>.54</t>
  </si>
  <si>
    <t>.55</t>
  </si>
  <si>
    <t>.56</t>
  </si>
  <si>
    <t>.57</t>
  </si>
  <si>
    <t>.58</t>
  </si>
  <si>
    <t>.59</t>
  </si>
  <si>
    <t>.60</t>
  </si>
  <si>
    <t>.61</t>
  </si>
  <si>
    <t>.62</t>
  </si>
  <si>
    <t>.63</t>
  </si>
  <si>
    <t>.64</t>
  </si>
  <si>
    <t>.65</t>
  </si>
  <si>
    <t>.66</t>
  </si>
  <si>
    <t>.67</t>
  </si>
  <si>
    <t>.68</t>
  </si>
  <si>
    <t>.69</t>
  </si>
  <si>
    <t>.70</t>
  </si>
  <si>
    <t>.71</t>
  </si>
  <si>
    <t>.72</t>
  </si>
  <si>
    <t>.73</t>
  </si>
  <si>
    <t>.74</t>
  </si>
  <si>
    <t>.75</t>
  </si>
  <si>
    <t>.76</t>
  </si>
  <si>
    <t>.77</t>
  </si>
  <si>
    <t>.78</t>
  </si>
  <si>
    <t>.79</t>
  </si>
  <si>
    <t>.80</t>
  </si>
  <si>
    <t>.81</t>
  </si>
  <si>
    <t>.82</t>
  </si>
  <si>
    <t>.83</t>
  </si>
  <si>
    <t>.84</t>
  </si>
  <si>
    <t>.85</t>
  </si>
  <si>
    <t>.86</t>
  </si>
  <si>
    <t>.87</t>
  </si>
  <si>
    <t>.88</t>
  </si>
  <si>
    <t>.89</t>
  </si>
  <si>
    <t>.90</t>
  </si>
  <si>
    <t>.91</t>
  </si>
  <si>
    <t>.92</t>
  </si>
  <si>
    <t>.93</t>
  </si>
  <si>
    <t>.94</t>
  </si>
  <si>
    <t>.95</t>
  </si>
  <si>
    <t>.96</t>
  </si>
  <si>
    <t>.97</t>
  </si>
  <si>
    <t>.98</t>
  </si>
  <si>
    <t>.99</t>
  </si>
  <si>
    <t>.100</t>
  </si>
  <si>
    <t>.101</t>
  </si>
  <si>
    <t>.102</t>
  </si>
  <si>
    <t>.103</t>
  </si>
  <si>
    <t>.104</t>
  </si>
  <si>
    <t>.105</t>
  </si>
  <si>
    <t>.106</t>
  </si>
  <si>
    <t>.107</t>
  </si>
  <si>
    <t>.108</t>
  </si>
  <si>
    <t>.109</t>
  </si>
  <si>
    <t>.110</t>
  </si>
  <si>
    <t>.111</t>
  </si>
  <si>
    <t>.112</t>
  </si>
  <si>
    <t>.113</t>
  </si>
  <si>
    <t>.114</t>
  </si>
  <si>
    <t>.115</t>
  </si>
  <si>
    <t>.116</t>
  </si>
  <si>
    <t>.117</t>
  </si>
  <si>
    <t>.118</t>
  </si>
  <si>
    <t>.119</t>
  </si>
  <si>
    <t>.120</t>
  </si>
  <si>
    <t>.121</t>
  </si>
  <si>
    <t>.122</t>
  </si>
  <si>
    <t>.123</t>
  </si>
  <si>
    <t>.124</t>
  </si>
  <si>
    <t>.125</t>
  </si>
  <si>
    <t>.126</t>
  </si>
  <si>
    <t>.127</t>
  </si>
  <si>
    <t>.128</t>
  </si>
  <si>
    <t>.129</t>
  </si>
  <si>
    <t>.130</t>
  </si>
  <si>
    <t>.131</t>
  </si>
  <si>
    <t>.132</t>
  </si>
  <si>
    <t>.133</t>
  </si>
  <si>
    <t>.134</t>
  </si>
  <si>
    <t>.135</t>
  </si>
  <si>
    <t>.136</t>
  </si>
  <si>
    <t>.137</t>
  </si>
  <si>
    <t>.138</t>
  </si>
  <si>
    <t>.139</t>
  </si>
  <si>
    <t>.140</t>
  </si>
  <si>
    <t>.141</t>
  </si>
  <si>
    <t>.142</t>
  </si>
  <si>
    <t>.143</t>
  </si>
  <si>
    <t>.144</t>
  </si>
  <si>
    <t>.145</t>
  </si>
  <si>
    <t>.146</t>
  </si>
  <si>
    <t>.147</t>
  </si>
  <si>
    <t>.148</t>
  </si>
  <si>
    <t>.149</t>
  </si>
  <si>
    <t>.150</t>
  </si>
  <si>
    <t>.151</t>
  </si>
  <si>
    <t>.152</t>
  </si>
  <si>
    <t>.153</t>
  </si>
  <si>
    <t>.154</t>
  </si>
  <si>
    <t>.155</t>
  </si>
  <si>
    <t>.156</t>
  </si>
  <si>
    <t>.157</t>
  </si>
  <si>
    <t>.158</t>
  </si>
  <si>
    <t>.159</t>
  </si>
  <si>
    <t>.160</t>
  </si>
  <si>
    <t>.161</t>
  </si>
  <si>
    <t>.162</t>
  </si>
  <si>
    <t>.163</t>
  </si>
  <si>
    <t>.164</t>
  </si>
  <si>
    <t>.165</t>
  </si>
  <si>
    <t>.166</t>
  </si>
  <si>
    <t>.167</t>
  </si>
  <si>
    <t>.168</t>
  </si>
  <si>
    <t>.169</t>
  </si>
  <si>
    <t>.170</t>
  </si>
  <si>
    <t>.171</t>
  </si>
  <si>
    <t>.172</t>
  </si>
  <si>
    <t>.173</t>
  </si>
  <si>
    <t>.174</t>
  </si>
  <si>
    <t>.175</t>
  </si>
  <si>
    <t>.176</t>
  </si>
  <si>
    <t>.177</t>
  </si>
  <si>
    <t>.178</t>
  </si>
  <si>
    <t>.179</t>
  </si>
  <si>
    <t>.180</t>
  </si>
  <si>
    <t>.181</t>
  </si>
  <si>
    <t>.182</t>
  </si>
  <si>
    <t>.183</t>
  </si>
  <si>
    <t>.184</t>
  </si>
  <si>
    <t>.185</t>
  </si>
  <si>
    <t>.186</t>
  </si>
  <si>
    <t>.187</t>
  </si>
  <si>
    <t>.188</t>
  </si>
  <si>
    <t>.189</t>
  </si>
  <si>
    <t>.190</t>
  </si>
  <si>
    <t>.191</t>
  </si>
  <si>
    <t>.192</t>
  </si>
  <si>
    <t>Субсидии бюджетам поселений на осуществление расходов, направленных на реализацию мероприятий по поддержке местных инициатив в рамках подпрограммы "Благоустройство территории" муниципальной программы "Создание и обеспечение безопасных и комфортных условий проживания населения на территории Огурского сельсовета"</t>
  </si>
  <si>
    <t>0804</t>
  </si>
  <si>
    <t>Содержание и ремонт водопроводных башен и водопроводных сетей в рамках подпрограммы "Благоустройство территории" муниципальной программы "Создание и обеспечение безопасных и комфортных условий проживания населения на территории Огурского сельсовета"</t>
  </si>
  <si>
    <t>0210008630</t>
  </si>
  <si>
    <t>Другие вопросы в области культуры, кинематографии</t>
  </si>
  <si>
    <t>0110008620</t>
  </si>
  <si>
    <t>Иной межбюджетный трансферт для передачи полномочий по культуре в рамках подпрограммы  "Организация досуга населения в области культуры" муниципальной программы "Развитие культуры и спорта на территории Огурского сельсовета"</t>
  </si>
  <si>
    <t>.193</t>
  </si>
  <si>
    <t>.194</t>
  </si>
  <si>
    <t>.195</t>
  </si>
  <si>
    <t>.196</t>
  </si>
  <si>
    <t>.197</t>
  </si>
  <si>
    <t>.198</t>
  </si>
  <si>
    <t>.199</t>
  </si>
  <si>
    <t>.200</t>
  </si>
  <si>
    <t>.201</t>
  </si>
  <si>
    <t>.202</t>
  </si>
  <si>
    <t>.203</t>
  </si>
  <si>
    <t>.204</t>
  </si>
  <si>
    <t>.205</t>
  </si>
  <si>
    <t>.206</t>
  </si>
  <si>
    <t>.207</t>
  </si>
  <si>
    <t>0140077450</t>
  </si>
  <si>
    <t>Иной межбюджетный трансферт бюджетам поселений за содействие развитию налогового потенциала в рамках подпрограммы "Исполнение иных функций и реализация полномочий, закрепленных действующим законодательством за муниципальными образованиями" муниципальной программы "Создание и обеспечение безопасных и комфортных условий проживания населения на территории Огурского сельсовета"</t>
  </si>
  <si>
    <t>.208</t>
  </si>
  <si>
    <t>.209</t>
  </si>
  <si>
    <t>.210</t>
  </si>
  <si>
    <t>.211</t>
  </si>
  <si>
    <t>.212</t>
  </si>
  <si>
    <t>№ 20-66р</t>
  </si>
  <si>
    <t>от 25.10.2017г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</si>
</sst>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charset val="204"/>
      <scheme val="minor"/>
    </font>
    <font>
      <sz val="9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b/>
      <sz val="8"/>
      <name val="Arial Cyr"/>
      <charset val="204"/>
    </font>
    <font>
      <sz val="8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rgb="FFFF0000"/>
      <name val="Arial Cyr"/>
      <charset val="204"/>
    </font>
    <font>
      <sz val="8"/>
      <color rgb="FFFF0000"/>
      <name val="Arial Cyr"/>
      <charset val="204"/>
    </font>
    <font>
      <sz val="8"/>
      <color rgb="FF0070C0"/>
      <name val="Arial Cyr"/>
      <charset val="204"/>
    </font>
    <font>
      <sz val="9"/>
      <color rgb="FF0070C0"/>
      <name val="Arial Cyr"/>
      <charset val="204"/>
    </font>
    <font>
      <sz val="8"/>
      <color theme="4"/>
      <name val="Arial Cyr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justify" vertical="center"/>
    </xf>
    <xf numFmtId="0" fontId="0" fillId="0" borderId="1" xfId="0" applyBorder="1" applyAlignment="1">
      <alignment horizontal="justify" vertical="center"/>
    </xf>
    <xf numFmtId="0" fontId="1" fillId="0" borderId="1" xfId="0" applyFont="1" applyBorder="1" applyAlignment="1">
      <alignment horizontal="justify" vertic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vertical="distributed"/>
    </xf>
    <xf numFmtId="0" fontId="2" fillId="0" borderId="4" xfId="0" applyFont="1" applyBorder="1"/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distributed"/>
    </xf>
    <xf numFmtId="0" fontId="2" fillId="0" borderId="5" xfId="0" applyFont="1" applyBorder="1" applyAlignment="1">
      <alignment horizontal="left" vertic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left" vertical="distributed"/>
    </xf>
    <xf numFmtId="0" fontId="2" fillId="0" borderId="3" xfId="0" applyFont="1" applyFill="1" applyBorder="1" applyAlignment="1">
      <alignment horizontal="left" vertical="center"/>
    </xf>
    <xf numFmtId="49" fontId="0" fillId="0" borderId="2" xfId="0" applyNumberFormat="1" applyFont="1" applyBorder="1" applyAlignment="1">
      <alignment horizontal="center"/>
    </xf>
    <xf numFmtId="49" fontId="0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 textRotation="90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distributed"/>
    </xf>
    <xf numFmtId="0" fontId="2" fillId="0" borderId="1" xfId="0" applyFont="1" applyBorder="1" applyAlignment="1"/>
    <xf numFmtId="49" fontId="2" fillId="0" borderId="1" xfId="0" applyNumberFormat="1" applyFont="1" applyBorder="1" applyAlignment="1">
      <alignment horizontal="center"/>
    </xf>
    <xf numFmtId="0" fontId="2" fillId="0" borderId="4" xfId="0" applyFont="1" applyBorder="1" applyAlignment="1"/>
    <xf numFmtId="49" fontId="2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vertical="distributed"/>
    </xf>
    <xf numFmtId="0" fontId="2" fillId="0" borderId="5" xfId="0" applyFont="1" applyBorder="1" applyAlignment="1">
      <alignment vertical="distributed"/>
    </xf>
    <xf numFmtId="49" fontId="2" fillId="0" borderId="4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/>
    <xf numFmtId="49" fontId="2" fillId="0" borderId="5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left" vertical="center" wrapText="1"/>
    </xf>
    <xf numFmtId="0" fontId="2" fillId="0" borderId="3" xfId="0" applyFont="1" applyFill="1" applyBorder="1" applyAlignment="1"/>
    <xf numFmtId="0" fontId="0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5" xfId="0" applyFont="1" applyBorder="1" applyAlignment="1"/>
    <xf numFmtId="49" fontId="2" fillId="0" borderId="4" xfId="0" applyNumberFormat="1" applyFont="1" applyBorder="1" applyAlignment="1">
      <alignment horizontal="center"/>
    </xf>
    <xf numFmtId="0" fontId="2" fillId="0" borderId="5" xfId="0" applyFont="1" applyBorder="1" applyAlignment="1">
      <alignment vertical="distributed"/>
    </xf>
    <xf numFmtId="49" fontId="2" fillId="0" borderId="0" xfId="0" applyNumberFormat="1" applyFont="1" applyBorder="1" applyAlignment="1">
      <alignment horizontal="center"/>
    </xf>
    <xf numFmtId="0" fontId="2" fillId="0" borderId="5" xfId="0" applyFont="1" applyBorder="1" applyAlignment="1"/>
    <xf numFmtId="49" fontId="2" fillId="0" borderId="4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2" fillId="0" borderId="4" xfId="0" applyFont="1" applyBorder="1" applyAlignment="1">
      <alignment vertical="distributed"/>
    </xf>
    <xf numFmtId="49" fontId="2" fillId="0" borderId="4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2" fillId="0" borderId="5" xfId="0" applyFont="1" applyBorder="1" applyAlignment="1">
      <alignment vertical="distributed"/>
    </xf>
    <xf numFmtId="0" fontId="2" fillId="0" borderId="5" xfId="0" applyFont="1" applyBorder="1" applyAlignment="1"/>
    <xf numFmtId="49" fontId="2" fillId="0" borderId="4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vertical="distributed"/>
    </xf>
    <xf numFmtId="0" fontId="2" fillId="0" borderId="1" xfId="0" applyFont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Font="1"/>
    <xf numFmtId="0" fontId="2" fillId="0" borderId="4" xfId="0" applyFont="1" applyBorder="1" applyAlignment="1">
      <alignment vertical="distributed"/>
    </xf>
    <xf numFmtId="0" fontId="2" fillId="0" borderId="5" xfId="0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49" fontId="2" fillId="0" borderId="5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0" fontId="2" fillId="0" borderId="4" xfId="0" applyFont="1" applyBorder="1" applyAlignment="1">
      <alignment vertical="distributed"/>
    </xf>
    <xf numFmtId="0" fontId="2" fillId="0" borderId="5" xfId="0" applyFont="1" applyBorder="1" applyAlignment="1">
      <alignment vertical="distributed"/>
    </xf>
    <xf numFmtId="0" fontId="0" fillId="0" borderId="0" xfId="0" applyAlignment="1">
      <alignment horizontal="center"/>
    </xf>
    <xf numFmtId="0" fontId="7" fillId="0" borderId="0" xfId="0" applyFont="1" applyAlignment="1">
      <alignment horizontal="right"/>
    </xf>
    <xf numFmtId="0" fontId="6" fillId="0" borderId="0" xfId="0" applyFont="1" applyAlignment="1"/>
    <xf numFmtId="0" fontId="2" fillId="0" borderId="4" xfId="0" applyFont="1" applyBorder="1" applyAlignment="1">
      <alignment vertical="distributed"/>
    </xf>
    <xf numFmtId="0" fontId="0" fillId="0" borderId="3" xfId="0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/>
    </xf>
    <xf numFmtId="49" fontId="0" fillId="0" borderId="2" xfId="0" applyNumberFormat="1" applyBorder="1" applyAlignment="1">
      <alignment horizontal="center" vertical="center"/>
    </xf>
    <xf numFmtId="0" fontId="2" fillId="0" borderId="4" xfId="0" applyFont="1" applyBorder="1" applyAlignment="1">
      <alignment vertical="distributed"/>
    </xf>
    <xf numFmtId="0" fontId="2" fillId="0" borderId="5" xfId="0" applyFont="1" applyBorder="1" applyAlignment="1">
      <alignment vertical="distributed"/>
    </xf>
    <xf numFmtId="0" fontId="2" fillId="0" borderId="5" xfId="0" applyFont="1" applyBorder="1" applyAlignment="1"/>
    <xf numFmtId="49" fontId="2" fillId="0" borderId="5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2" fillId="0" borderId="5" xfId="0" applyFont="1" applyBorder="1" applyAlignment="1">
      <alignment vertical="distributed"/>
    </xf>
    <xf numFmtId="0" fontId="2" fillId="0" borderId="5" xfId="0" applyFont="1" applyBorder="1" applyAlignment="1"/>
    <xf numFmtId="49" fontId="2" fillId="0" borderId="5" xfId="0" applyNumberFormat="1" applyFont="1" applyBorder="1" applyAlignment="1">
      <alignment horizontal="center"/>
    </xf>
    <xf numFmtId="0" fontId="2" fillId="0" borderId="4" xfId="0" applyFont="1" applyBorder="1" applyAlignment="1">
      <alignment vertical="distributed"/>
    </xf>
    <xf numFmtId="0" fontId="2" fillId="0" borderId="5" xfId="0" applyFont="1" applyBorder="1" applyAlignment="1">
      <alignment vertical="distributed"/>
    </xf>
    <xf numFmtId="49" fontId="2" fillId="0" borderId="2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5" xfId="0" applyNumberFormat="1" applyFont="1" applyBorder="1" applyAlignment="1">
      <alignment vertical="distributed"/>
    </xf>
    <xf numFmtId="0" fontId="2" fillId="0" borderId="4" xfId="0" applyFont="1" applyBorder="1" applyAlignment="1">
      <alignment vertical="distributed"/>
    </xf>
    <xf numFmtId="0" fontId="2" fillId="0" borderId="4" xfId="0" applyFont="1" applyBorder="1" applyAlignment="1"/>
    <xf numFmtId="49" fontId="2" fillId="0" borderId="4" xfId="0" applyNumberFormat="1" applyFont="1" applyBorder="1" applyAlignment="1">
      <alignment horizontal="center"/>
    </xf>
    <xf numFmtId="0" fontId="2" fillId="0" borderId="5" xfId="0" applyFont="1" applyBorder="1" applyAlignment="1"/>
    <xf numFmtId="49" fontId="2" fillId="0" borderId="5" xfId="0" applyNumberFormat="1" applyFont="1" applyBorder="1" applyAlignment="1">
      <alignment horizontal="center"/>
    </xf>
    <xf numFmtId="2" fontId="1" fillId="0" borderId="5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" fillId="0" borderId="4" xfId="0" applyNumberFormat="1" applyFont="1" applyBorder="1" applyAlignment="1">
      <alignment horizontal="right"/>
    </xf>
    <xf numFmtId="2" fontId="2" fillId="0" borderId="4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0" fontId="2" fillId="0" borderId="4" xfId="0" applyFont="1" applyBorder="1" applyAlignment="1">
      <alignment vertical="distributed"/>
    </xf>
    <xf numFmtId="0" fontId="2" fillId="0" borderId="5" xfId="0" applyFont="1" applyBorder="1" applyAlignment="1"/>
    <xf numFmtId="49" fontId="2" fillId="0" borderId="5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vertical="distributed"/>
    </xf>
    <xf numFmtId="0" fontId="2" fillId="0" borderId="5" xfId="0" applyFont="1" applyBorder="1" applyAlignment="1"/>
    <xf numFmtId="49" fontId="2" fillId="0" borderId="5" xfId="0" applyNumberFormat="1" applyFont="1" applyBorder="1" applyAlignment="1">
      <alignment horizontal="center"/>
    </xf>
    <xf numFmtId="2" fontId="2" fillId="0" borderId="5" xfId="0" applyNumberFormat="1" applyFont="1" applyBorder="1" applyAlignment="1">
      <alignment horizontal="right"/>
    </xf>
    <xf numFmtId="0" fontId="0" fillId="0" borderId="3" xfId="0" applyFont="1" applyBorder="1" applyAlignment="1">
      <alignment horizontal="center"/>
    </xf>
    <xf numFmtId="0" fontId="2" fillId="0" borderId="4" xfId="0" applyFont="1" applyBorder="1" applyAlignment="1">
      <alignment vertical="distributed"/>
    </xf>
    <xf numFmtId="0" fontId="2" fillId="0" borderId="5" xfId="0" applyFont="1" applyBorder="1" applyAlignment="1">
      <alignment vertical="distributed"/>
    </xf>
    <xf numFmtId="49" fontId="2" fillId="0" borderId="4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4" xfId="0" applyFont="1" applyBorder="1" applyAlignment="1">
      <alignment vertical="distributed"/>
    </xf>
    <xf numFmtId="0" fontId="2" fillId="0" borderId="5" xfId="0" applyFont="1" applyBorder="1" applyAlignment="1">
      <alignment vertical="distributed"/>
    </xf>
    <xf numFmtId="0" fontId="2" fillId="0" borderId="5" xfId="0" applyFont="1" applyBorder="1" applyAlignment="1"/>
    <xf numFmtId="49" fontId="2" fillId="0" borderId="5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2" fontId="2" fillId="0" borderId="1" xfId="0" applyNumberFormat="1" applyFont="1" applyBorder="1" applyAlignment="1">
      <alignment horizontal="justify"/>
    </xf>
    <xf numFmtId="2" fontId="2" fillId="0" borderId="4" xfId="0" applyNumberFormat="1" applyFont="1" applyBorder="1" applyAlignment="1">
      <alignment horizontal="left"/>
    </xf>
    <xf numFmtId="2" fontId="2" fillId="0" borderId="1" xfId="0" applyNumberFormat="1" applyFont="1" applyBorder="1" applyAlignment="1">
      <alignment horizontal="left"/>
    </xf>
    <xf numFmtId="0" fontId="2" fillId="0" borderId="4" xfId="0" applyFont="1" applyBorder="1" applyAlignment="1">
      <alignment vertical="distributed"/>
    </xf>
    <xf numFmtId="0" fontId="2" fillId="0" borderId="5" xfId="0" applyFont="1" applyBorder="1" applyAlignment="1">
      <alignment vertical="distributed"/>
    </xf>
    <xf numFmtId="0" fontId="2" fillId="0" borderId="5" xfId="0" applyFont="1" applyBorder="1" applyAlignment="1"/>
    <xf numFmtId="49" fontId="2" fillId="0" borderId="4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2" fillId="0" borderId="4" xfId="0" applyFont="1" applyBorder="1" applyAlignment="1">
      <alignment vertical="distributed"/>
    </xf>
    <xf numFmtId="0" fontId="2" fillId="0" borderId="5" xfId="0" applyFont="1" applyBorder="1" applyAlignment="1">
      <alignment vertical="distributed"/>
    </xf>
    <xf numFmtId="49" fontId="2" fillId="0" borderId="5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2" fontId="10" fillId="0" borderId="5" xfId="0" applyNumberFormat="1" applyFont="1" applyBorder="1" applyAlignment="1">
      <alignment horizontal="right"/>
    </xf>
    <xf numFmtId="0" fontId="2" fillId="0" borderId="8" xfId="0" applyFont="1" applyBorder="1" applyAlignment="1">
      <alignment vertical="distributed"/>
    </xf>
    <xf numFmtId="2" fontId="10" fillId="0" borderId="1" xfId="0" applyNumberFormat="1" applyFont="1" applyBorder="1" applyAlignment="1">
      <alignment horizontal="justify"/>
    </xf>
    <xf numFmtId="0" fontId="2" fillId="0" borderId="5" xfId="0" applyFont="1" applyBorder="1" applyAlignment="1">
      <alignment vertical="distributed"/>
    </xf>
    <xf numFmtId="49" fontId="2" fillId="0" borderId="5" xfId="0" applyNumberFormat="1" applyFont="1" applyBorder="1" applyAlignment="1">
      <alignment horizontal="center"/>
    </xf>
    <xf numFmtId="0" fontId="2" fillId="0" borderId="4" xfId="0" applyFont="1" applyBorder="1" applyAlignment="1">
      <alignment vertical="distributed"/>
    </xf>
    <xf numFmtId="0" fontId="2" fillId="0" borderId="5" xfId="0" applyFont="1" applyBorder="1" applyAlignment="1"/>
    <xf numFmtId="49" fontId="2" fillId="0" borderId="5" xfId="0" applyNumberFormat="1" applyFont="1" applyBorder="1" applyAlignment="1">
      <alignment horizontal="center"/>
    </xf>
    <xf numFmtId="2" fontId="10" fillId="0" borderId="4" xfId="0" applyNumberFormat="1" applyFont="1" applyBorder="1" applyAlignment="1">
      <alignment horizontal="right"/>
    </xf>
    <xf numFmtId="0" fontId="0" fillId="0" borderId="3" xfId="0" applyFont="1" applyBorder="1" applyAlignment="1">
      <alignment horizontal="center"/>
    </xf>
    <xf numFmtId="0" fontId="2" fillId="0" borderId="4" xfId="0" applyFont="1" applyBorder="1" applyAlignment="1">
      <alignment vertical="distributed"/>
    </xf>
    <xf numFmtId="0" fontId="2" fillId="0" borderId="5" xfId="0" applyFont="1" applyBorder="1" applyAlignment="1">
      <alignment vertical="distributed"/>
    </xf>
    <xf numFmtId="49" fontId="2" fillId="0" borderId="5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2" fontId="8" fillId="0" borderId="1" xfId="0" applyNumberFormat="1" applyFont="1" applyBorder="1" applyAlignment="1">
      <alignment horizontal="right"/>
    </xf>
    <xf numFmtId="2" fontId="9" fillId="0" borderId="4" xfId="0" applyNumberFormat="1" applyFont="1" applyBorder="1" applyAlignment="1">
      <alignment horizontal="right"/>
    </xf>
    <xf numFmtId="2" fontId="9" fillId="0" borderId="4" xfId="0" applyNumberFormat="1" applyFont="1" applyBorder="1" applyAlignment="1">
      <alignment horizontal="left"/>
    </xf>
    <xf numFmtId="0" fontId="0" fillId="0" borderId="3" xfId="0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3" xfId="0" applyFont="1" applyBorder="1" applyAlignment="1">
      <alignment vertical="distributed"/>
    </xf>
    <xf numFmtId="0" fontId="2" fillId="0" borderId="7" xfId="0" applyFont="1" applyBorder="1" applyAlignment="1"/>
    <xf numFmtId="0" fontId="0" fillId="0" borderId="3" xfId="0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2" fontId="11" fillId="0" borderId="5" xfId="0" applyNumberFormat="1" applyFont="1" applyBorder="1" applyAlignment="1">
      <alignment horizontal="right"/>
    </xf>
    <xf numFmtId="2" fontId="11" fillId="0" borderId="1" xfId="0" applyNumberFormat="1" applyFont="1" applyBorder="1" applyAlignment="1">
      <alignment horizontal="right"/>
    </xf>
    <xf numFmtId="2" fontId="8" fillId="0" borderId="4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 vertical="center"/>
    </xf>
    <xf numFmtId="2" fontId="1" fillId="0" borderId="5" xfId="0" applyNumberFormat="1" applyFont="1" applyBorder="1" applyAlignment="1">
      <alignment horizontal="right" vertical="center"/>
    </xf>
    <xf numFmtId="2" fontId="8" fillId="0" borderId="5" xfId="0" applyNumberFormat="1" applyFont="1" applyBorder="1" applyAlignment="1">
      <alignment horizontal="right" vertical="center"/>
    </xf>
    <xf numFmtId="2" fontId="10" fillId="0" borderId="4" xfId="0" applyNumberFormat="1" applyFont="1" applyBorder="1" applyAlignment="1">
      <alignment horizontal="left"/>
    </xf>
    <xf numFmtId="2" fontId="9" fillId="0" borderId="1" xfId="0" applyNumberFormat="1" applyFont="1" applyBorder="1" applyAlignment="1">
      <alignment horizontal="justify"/>
    </xf>
    <xf numFmtId="2" fontId="12" fillId="0" borderId="1" xfId="0" applyNumberFormat="1" applyFont="1" applyBorder="1" applyAlignment="1">
      <alignment horizontal="justify"/>
    </xf>
    <xf numFmtId="2" fontId="2" fillId="0" borderId="1" xfId="0" applyNumberFormat="1" applyFont="1" applyFill="1" applyBorder="1" applyAlignment="1">
      <alignment horizontal="left"/>
    </xf>
    <xf numFmtId="2" fontId="10" fillId="0" borderId="1" xfId="0" applyNumberFormat="1" applyFont="1" applyFill="1" applyBorder="1" applyAlignment="1">
      <alignment horizontal="left"/>
    </xf>
    <xf numFmtId="2" fontId="2" fillId="0" borderId="1" xfId="0" applyNumberFormat="1" applyFont="1" applyFill="1" applyBorder="1" applyAlignment="1">
      <alignment horizontal="right"/>
    </xf>
    <xf numFmtId="2" fontId="9" fillId="0" borderId="1" xfId="0" applyNumberFormat="1" applyFont="1" applyBorder="1" applyAlignment="1">
      <alignment horizontal="right"/>
    </xf>
    <xf numFmtId="2" fontId="10" fillId="0" borderId="1" xfId="0" applyNumberFormat="1" applyFont="1" applyBorder="1" applyAlignment="1">
      <alignment horizontal="right"/>
    </xf>
    <xf numFmtId="2" fontId="9" fillId="0" borderId="1" xfId="0" applyNumberFormat="1" applyFont="1" applyFill="1" applyBorder="1" applyAlignment="1">
      <alignment horizontal="left"/>
    </xf>
    <xf numFmtId="2" fontId="9" fillId="0" borderId="1" xfId="0" applyNumberFormat="1" applyFont="1" applyBorder="1" applyAlignment="1">
      <alignment horizontal="left"/>
    </xf>
    <xf numFmtId="49" fontId="0" fillId="0" borderId="2" xfId="0" applyNumberFormat="1" applyFont="1" applyBorder="1" applyAlignment="1">
      <alignment horizontal="center" vertical="center"/>
    </xf>
    <xf numFmtId="49" fontId="0" fillId="0" borderId="3" xfId="0" applyNumberFormat="1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49" fontId="0" fillId="0" borderId="6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0" fontId="2" fillId="0" borderId="2" xfId="0" applyFont="1" applyBorder="1" applyAlignment="1">
      <alignment horizontal="justify" vertical="center"/>
    </xf>
    <xf numFmtId="0" fontId="2" fillId="0" borderId="3" xfId="0" applyFont="1" applyBorder="1" applyAlignment="1">
      <alignment horizontal="justify" vertical="center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textRotation="90"/>
    </xf>
    <xf numFmtId="0" fontId="0" fillId="0" borderId="3" xfId="0" applyBorder="1"/>
    <xf numFmtId="0" fontId="0" fillId="0" borderId="3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workbookViewId="0">
      <selection activeCell="J9" sqref="J9"/>
    </sheetView>
  </sheetViews>
  <sheetFormatPr defaultRowHeight="15"/>
  <cols>
    <col min="1" max="1" width="5.42578125" customWidth="1"/>
    <col min="2" max="2" width="40.85546875" customWidth="1"/>
    <col min="3" max="3" width="9" customWidth="1"/>
    <col min="4" max="4" width="3.7109375" hidden="1" customWidth="1"/>
    <col min="5" max="5" width="11.140625" customWidth="1"/>
    <col min="6" max="7" width="10.42578125" bestFit="1" customWidth="1"/>
  </cols>
  <sheetData>
    <row r="1" spans="1:8">
      <c r="A1" s="1"/>
      <c r="B1" s="2"/>
      <c r="C1" s="3"/>
      <c r="D1" s="3"/>
      <c r="E1" s="2"/>
      <c r="F1" s="2"/>
      <c r="G1" s="4" t="s">
        <v>0</v>
      </c>
    </row>
    <row r="2" spans="1:8">
      <c r="A2" s="1"/>
      <c r="B2" s="2"/>
      <c r="C2" s="3"/>
      <c r="D2" s="3"/>
      <c r="E2" s="4"/>
      <c r="F2" s="4" t="s">
        <v>418</v>
      </c>
      <c r="G2" s="4" t="s">
        <v>417</v>
      </c>
    </row>
    <row r="3" spans="1:8">
      <c r="A3" s="1"/>
      <c r="B3" s="2"/>
      <c r="C3" s="3"/>
      <c r="D3" s="3"/>
      <c r="E3" s="2"/>
      <c r="F3" s="2"/>
      <c r="G3" s="4"/>
    </row>
    <row r="4" spans="1:8">
      <c r="A4" s="1"/>
      <c r="B4" s="2"/>
      <c r="C4" s="3"/>
      <c r="D4" s="3"/>
      <c r="E4" s="2"/>
      <c r="F4" s="2"/>
      <c r="G4" s="4"/>
    </row>
    <row r="5" spans="1:8">
      <c r="A5" s="1"/>
      <c r="C5" s="1"/>
      <c r="D5" s="1"/>
      <c r="G5" s="5"/>
    </row>
    <row r="6" spans="1:8">
      <c r="A6" s="61" t="s">
        <v>1</v>
      </c>
      <c r="B6" s="62" t="s">
        <v>2</v>
      </c>
      <c r="C6" s="62"/>
      <c r="D6" s="62"/>
      <c r="E6" s="63"/>
      <c r="F6" s="63"/>
      <c r="G6" s="63"/>
      <c r="H6" s="64"/>
    </row>
    <row r="7" spans="1:8">
      <c r="A7" s="63" t="s">
        <v>3</v>
      </c>
      <c r="B7" s="62"/>
      <c r="C7" s="62"/>
      <c r="D7" s="63"/>
      <c r="E7" s="63"/>
      <c r="F7" s="63"/>
      <c r="G7" s="64"/>
      <c r="H7" s="64"/>
    </row>
    <row r="8" spans="1:8">
      <c r="A8" s="63" t="s">
        <v>152</v>
      </c>
      <c r="B8" s="62"/>
      <c r="C8" s="62"/>
      <c r="D8" s="63"/>
      <c r="E8" s="63"/>
      <c r="F8" s="63"/>
      <c r="G8" s="64"/>
      <c r="H8" s="64"/>
    </row>
    <row r="9" spans="1:8">
      <c r="A9" s="1"/>
      <c r="C9" s="1"/>
      <c r="D9" s="1"/>
      <c r="G9" s="5" t="s">
        <v>4</v>
      </c>
    </row>
    <row r="10" spans="1:8" ht="33.75">
      <c r="A10" s="6" t="s">
        <v>5</v>
      </c>
      <c r="B10" s="7" t="s">
        <v>6</v>
      </c>
      <c r="C10" s="195" t="s">
        <v>7</v>
      </c>
      <c r="D10" s="196"/>
      <c r="E10" s="8" t="s">
        <v>99</v>
      </c>
      <c r="F10" s="8" t="s">
        <v>112</v>
      </c>
      <c r="G10" s="8" t="s">
        <v>153</v>
      </c>
    </row>
    <row r="11" spans="1:8">
      <c r="A11" s="9">
        <v>1</v>
      </c>
      <c r="B11" s="10" t="s">
        <v>8</v>
      </c>
      <c r="C11" s="190" t="s">
        <v>9</v>
      </c>
      <c r="D11" s="191"/>
      <c r="E11" s="106">
        <f>SUM(E12+E13+E14+E15)</f>
        <v>3721146.48</v>
      </c>
      <c r="F11" s="106">
        <f t="shared" ref="F11:G11" si="0">SUM(F12+F13+F14+F15)</f>
        <v>3332972</v>
      </c>
      <c r="G11" s="106">
        <f t="shared" si="0"/>
        <v>3266972</v>
      </c>
    </row>
    <row r="12" spans="1:8" ht="33.75">
      <c r="A12" s="9">
        <v>2</v>
      </c>
      <c r="B12" s="11" t="s">
        <v>10</v>
      </c>
      <c r="C12" s="190" t="s">
        <v>11</v>
      </c>
      <c r="D12" s="191"/>
      <c r="E12" s="159">
        <v>574115</v>
      </c>
      <c r="F12" s="106">
        <v>584313</v>
      </c>
      <c r="G12" s="106">
        <v>584313</v>
      </c>
    </row>
    <row r="13" spans="1:8" ht="45">
      <c r="A13" s="9">
        <v>3</v>
      </c>
      <c r="B13" s="11" t="s">
        <v>12</v>
      </c>
      <c r="C13" s="190" t="s">
        <v>13</v>
      </c>
      <c r="D13" s="191"/>
      <c r="E13" s="159">
        <v>2717241.48</v>
      </c>
      <c r="F13" s="106">
        <v>2692097</v>
      </c>
      <c r="G13" s="106">
        <v>2631097</v>
      </c>
    </row>
    <row r="14" spans="1:8">
      <c r="A14" s="9">
        <v>4</v>
      </c>
      <c r="B14" s="12" t="s">
        <v>14</v>
      </c>
      <c r="C14" s="190" t="s">
        <v>15</v>
      </c>
      <c r="D14" s="191"/>
      <c r="E14" s="107">
        <v>0</v>
      </c>
      <c r="F14" s="107">
        <v>20000</v>
      </c>
      <c r="G14" s="107">
        <v>20000</v>
      </c>
    </row>
    <row r="15" spans="1:8">
      <c r="A15" s="9">
        <v>5</v>
      </c>
      <c r="B15" s="12" t="s">
        <v>16</v>
      </c>
      <c r="C15" s="190" t="s">
        <v>17</v>
      </c>
      <c r="D15" s="191"/>
      <c r="E15" s="174">
        <v>429790</v>
      </c>
      <c r="F15" s="107">
        <v>36562</v>
      </c>
      <c r="G15" s="107">
        <v>31562</v>
      </c>
    </row>
    <row r="16" spans="1:8">
      <c r="A16" s="9">
        <v>6</v>
      </c>
      <c r="B16" s="13" t="s">
        <v>18</v>
      </c>
      <c r="C16" s="188" t="s">
        <v>19</v>
      </c>
      <c r="D16" s="189"/>
      <c r="E16" s="175">
        <f>SUM(E17:E17)</f>
        <v>96060</v>
      </c>
      <c r="F16" s="175">
        <f>SUM(F17:F17)</f>
        <v>0</v>
      </c>
      <c r="G16" s="175">
        <f>SUM(G17:G17)</f>
        <v>0</v>
      </c>
    </row>
    <row r="17" spans="1:7" ht="12" customHeight="1">
      <c r="A17" s="9">
        <v>7</v>
      </c>
      <c r="B17" s="11" t="s">
        <v>20</v>
      </c>
      <c r="C17" s="193" t="s">
        <v>21</v>
      </c>
      <c r="D17" s="194"/>
      <c r="E17" s="172">
        <v>96060</v>
      </c>
      <c r="F17" s="105">
        <v>0</v>
      </c>
      <c r="G17" s="105">
        <v>0</v>
      </c>
    </row>
    <row r="18" spans="1:7" ht="22.5">
      <c r="A18" s="9">
        <v>8</v>
      </c>
      <c r="B18" s="14" t="s">
        <v>22</v>
      </c>
      <c r="C18" s="190" t="s">
        <v>23</v>
      </c>
      <c r="D18" s="191"/>
      <c r="E18" s="107">
        <f>SUM(E19:E20)</f>
        <v>33207.949999999997</v>
      </c>
      <c r="F18" s="107">
        <f t="shared" ref="F18:G18" si="1">SUM(F19:F20)</f>
        <v>10000</v>
      </c>
      <c r="G18" s="107">
        <f t="shared" si="1"/>
        <v>0</v>
      </c>
    </row>
    <row r="19" spans="1:7" ht="33.75">
      <c r="A19" s="9">
        <v>9</v>
      </c>
      <c r="B19" s="14" t="s">
        <v>24</v>
      </c>
      <c r="C19" s="190" t="s">
        <v>25</v>
      </c>
      <c r="D19" s="191"/>
      <c r="E19" s="106">
        <v>2700</v>
      </c>
      <c r="F19" s="106">
        <v>0</v>
      </c>
      <c r="G19" s="106">
        <v>0</v>
      </c>
    </row>
    <row r="20" spans="1:7">
      <c r="A20" s="9">
        <v>10</v>
      </c>
      <c r="B20" s="14" t="s">
        <v>162</v>
      </c>
      <c r="C20" s="91" t="s">
        <v>161</v>
      </c>
      <c r="D20" s="90"/>
      <c r="E20" s="172">
        <v>30507.95</v>
      </c>
      <c r="F20" s="105">
        <v>10000</v>
      </c>
      <c r="G20" s="105">
        <v>0</v>
      </c>
    </row>
    <row r="21" spans="1:7">
      <c r="A21" s="9">
        <v>11</v>
      </c>
      <c r="B21" s="14" t="s">
        <v>26</v>
      </c>
      <c r="C21" s="190" t="s">
        <v>27</v>
      </c>
      <c r="D21" s="191"/>
      <c r="E21" s="105">
        <f>SUM(E22)</f>
        <v>2151692.17</v>
      </c>
      <c r="F21" s="105">
        <f t="shared" ref="F21:G21" si="2">SUM(F22)</f>
        <v>46800</v>
      </c>
      <c r="G21" s="105">
        <f t="shared" si="2"/>
        <v>46800</v>
      </c>
    </row>
    <row r="22" spans="1:7">
      <c r="A22" s="9">
        <v>12</v>
      </c>
      <c r="B22" s="14" t="s">
        <v>28</v>
      </c>
      <c r="C22" s="190" t="s">
        <v>29</v>
      </c>
      <c r="D22" s="191"/>
      <c r="E22" s="172">
        <v>2151692.17</v>
      </c>
      <c r="F22" s="105">
        <v>46800</v>
      </c>
      <c r="G22" s="105">
        <v>46800</v>
      </c>
    </row>
    <row r="23" spans="1:7">
      <c r="A23" s="9">
        <v>13</v>
      </c>
      <c r="B23" s="15" t="s">
        <v>30</v>
      </c>
      <c r="C23" s="188" t="s">
        <v>31</v>
      </c>
      <c r="D23" s="192"/>
      <c r="E23" s="176">
        <f>SUM(E24:E25)</f>
        <v>2063654</v>
      </c>
      <c r="F23" s="176">
        <f>SUM(F24:F25)</f>
        <v>525000</v>
      </c>
      <c r="G23" s="176">
        <f>SUM(G24:G25)</f>
        <v>518000</v>
      </c>
    </row>
    <row r="24" spans="1:7">
      <c r="A24" s="9">
        <v>14</v>
      </c>
      <c r="B24" s="15" t="s">
        <v>155</v>
      </c>
      <c r="C24" s="83" t="s">
        <v>154</v>
      </c>
      <c r="D24" s="81"/>
      <c r="E24" s="177">
        <v>268783</v>
      </c>
      <c r="F24" s="176">
        <v>205000</v>
      </c>
      <c r="G24" s="176">
        <v>208000</v>
      </c>
    </row>
    <row r="25" spans="1:7">
      <c r="A25" s="9">
        <v>15</v>
      </c>
      <c r="B25" s="16" t="s">
        <v>32</v>
      </c>
      <c r="C25" s="190" t="s">
        <v>33</v>
      </c>
      <c r="D25" s="191"/>
      <c r="E25" s="173">
        <v>1794871</v>
      </c>
      <c r="F25" s="106">
        <v>320000</v>
      </c>
      <c r="G25" s="106">
        <v>310000</v>
      </c>
    </row>
    <row r="26" spans="1:7">
      <c r="A26" s="9">
        <v>16</v>
      </c>
      <c r="B26" s="17" t="s">
        <v>34</v>
      </c>
      <c r="C26" s="190" t="s">
        <v>35</v>
      </c>
      <c r="D26" s="191"/>
      <c r="E26" s="106">
        <f>SUM(E27:E28)</f>
        <v>12537055.390000001</v>
      </c>
      <c r="F26" s="106">
        <f>SUM(F27:F27)</f>
        <v>5053411</v>
      </c>
      <c r="G26" s="106">
        <f>SUM(G27:G27)</f>
        <v>4946314</v>
      </c>
    </row>
    <row r="27" spans="1:7">
      <c r="A27" s="9">
        <v>17</v>
      </c>
      <c r="B27" s="16" t="s">
        <v>36</v>
      </c>
      <c r="C27" s="190" t="s">
        <v>37</v>
      </c>
      <c r="D27" s="191"/>
      <c r="E27" s="159">
        <v>11834887.390000001</v>
      </c>
      <c r="F27" s="106">
        <v>5053411</v>
      </c>
      <c r="G27" s="106">
        <v>4946314</v>
      </c>
    </row>
    <row r="28" spans="1:7" ht="12.75" customHeight="1">
      <c r="A28" s="9">
        <v>18</v>
      </c>
      <c r="B28" s="165" t="s">
        <v>392</v>
      </c>
      <c r="C28" s="91" t="s">
        <v>389</v>
      </c>
      <c r="D28" s="162"/>
      <c r="E28" s="173">
        <v>702168</v>
      </c>
      <c r="F28" s="106">
        <v>0</v>
      </c>
      <c r="G28" s="106">
        <v>0</v>
      </c>
    </row>
    <row r="29" spans="1:7">
      <c r="A29" s="9">
        <v>19</v>
      </c>
      <c r="B29" s="18" t="s">
        <v>38</v>
      </c>
      <c r="C29" s="19"/>
      <c r="D29" s="20"/>
      <c r="E29" s="69">
        <v>0</v>
      </c>
      <c r="F29" s="106">
        <v>223602</v>
      </c>
      <c r="G29" s="106">
        <v>437699</v>
      </c>
    </row>
    <row r="30" spans="1:7">
      <c r="A30" s="9"/>
      <c r="B30" s="21" t="s">
        <v>39</v>
      </c>
      <c r="C30" s="22"/>
      <c r="D30" s="23"/>
      <c r="E30" s="106">
        <f>SUM(E11+E16+E18+E21+E23+E26)</f>
        <v>20602815.990000002</v>
      </c>
      <c r="F30" s="106">
        <f>SUM(F11+F16+F18+F21+F23+F26+F29)</f>
        <v>9191785</v>
      </c>
      <c r="G30" s="106">
        <f>SUM(G11+G16+G18+G21+G23+G26+G29)</f>
        <v>9215785</v>
      </c>
    </row>
  </sheetData>
  <mergeCells count="16">
    <mergeCell ref="C15:D15"/>
    <mergeCell ref="C10:D10"/>
    <mergeCell ref="C11:D11"/>
    <mergeCell ref="C12:D12"/>
    <mergeCell ref="C13:D13"/>
    <mergeCell ref="C14:D14"/>
    <mergeCell ref="C16:D16"/>
    <mergeCell ref="C27:D27"/>
    <mergeCell ref="C26:D26"/>
    <mergeCell ref="C21:D21"/>
    <mergeCell ref="C22:D22"/>
    <mergeCell ref="C23:D23"/>
    <mergeCell ref="C25:D25"/>
    <mergeCell ref="C17:D17"/>
    <mergeCell ref="C18:D18"/>
    <mergeCell ref="C19:D1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80"/>
  <sheetViews>
    <sheetView workbookViewId="0">
      <selection activeCell="N8" sqref="N8"/>
    </sheetView>
  </sheetViews>
  <sheetFormatPr defaultRowHeight="15"/>
  <cols>
    <col min="1" max="1" width="3.42578125" customWidth="1"/>
    <col min="2" max="2" width="33.28515625" customWidth="1"/>
    <col min="3" max="3" width="4" customWidth="1"/>
    <col min="4" max="4" width="2.7109375" customWidth="1"/>
    <col min="5" max="5" width="2.85546875" customWidth="1"/>
    <col min="6" max="6" width="9.28515625" customWidth="1"/>
    <col min="7" max="7" width="3.7109375" customWidth="1"/>
    <col min="8" max="8" width="9.85546875" customWidth="1"/>
    <col min="9" max="9" width="9.28515625" customWidth="1"/>
    <col min="10" max="10" width="9" customWidth="1"/>
  </cols>
  <sheetData>
    <row r="1" spans="1:10">
      <c r="A1" s="1"/>
      <c r="B1" s="2"/>
      <c r="C1" s="2"/>
      <c r="D1" s="2"/>
      <c r="E1" s="2"/>
      <c r="F1" s="3"/>
      <c r="G1" s="3"/>
      <c r="H1" s="3"/>
      <c r="I1" s="4"/>
      <c r="J1" s="4" t="s">
        <v>40</v>
      </c>
    </row>
    <row r="2" spans="1:10">
      <c r="A2" s="1"/>
      <c r="B2" s="2"/>
      <c r="C2" s="2"/>
      <c r="D2" s="2"/>
      <c r="E2" s="2"/>
      <c r="F2" s="3"/>
      <c r="G2" s="3"/>
      <c r="H2" s="3"/>
      <c r="I2" s="4" t="s">
        <v>418</v>
      </c>
      <c r="J2" s="4" t="s">
        <v>417</v>
      </c>
    </row>
    <row r="3" spans="1:10">
      <c r="A3" s="1" t="s">
        <v>1</v>
      </c>
      <c r="B3" s="1"/>
      <c r="C3" s="1"/>
      <c r="D3" s="79"/>
      <c r="E3" s="79"/>
      <c r="F3" s="79"/>
      <c r="G3" s="79"/>
      <c r="H3" s="79"/>
      <c r="I3" s="79"/>
      <c r="J3" s="4"/>
    </row>
    <row r="4" spans="1:10">
      <c r="A4" s="77"/>
      <c r="B4" s="77"/>
      <c r="C4" s="77"/>
      <c r="D4" s="79"/>
      <c r="E4" s="79"/>
      <c r="F4" s="79"/>
      <c r="G4" s="79"/>
      <c r="H4" s="79"/>
      <c r="I4" s="79"/>
      <c r="J4" s="4"/>
    </row>
    <row r="5" spans="1:10">
      <c r="A5" s="24"/>
      <c r="B5" s="2" t="s">
        <v>156</v>
      </c>
      <c r="C5" s="25"/>
      <c r="D5" s="24"/>
      <c r="E5" s="24"/>
      <c r="F5" s="24"/>
      <c r="G5" s="24"/>
      <c r="H5" s="25"/>
    </row>
    <row r="6" spans="1:10">
      <c r="A6" s="24"/>
      <c r="B6" s="25"/>
      <c r="C6" s="25"/>
      <c r="D6" s="24"/>
      <c r="E6" s="24"/>
      <c r="F6" s="24"/>
      <c r="G6" s="24"/>
      <c r="H6" s="25"/>
    </row>
    <row r="7" spans="1:10">
      <c r="A7" s="24"/>
      <c r="B7" s="25"/>
      <c r="C7" s="25"/>
      <c r="D7" s="24"/>
      <c r="E7" s="24"/>
      <c r="F7" s="24"/>
      <c r="G7" s="24"/>
      <c r="H7" s="25"/>
      <c r="J7" s="4" t="s">
        <v>4</v>
      </c>
    </row>
    <row r="8" spans="1:10" ht="67.5">
      <c r="A8" s="6" t="s">
        <v>41</v>
      </c>
      <c r="B8" s="6" t="s">
        <v>42</v>
      </c>
      <c r="C8" s="6" t="s">
        <v>43</v>
      </c>
      <c r="D8" s="26" t="s">
        <v>44</v>
      </c>
      <c r="E8" s="26" t="s">
        <v>45</v>
      </c>
      <c r="F8" s="26" t="s">
        <v>46</v>
      </c>
      <c r="G8" s="26" t="s">
        <v>47</v>
      </c>
      <c r="H8" s="6" t="s">
        <v>99</v>
      </c>
      <c r="I8" s="6" t="s">
        <v>112</v>
      </c>
      <c r="J8" s="6" t="s">
        <v>153</v>
      </c>
    </row>
    <row r="9" spans="1:10">
      <c r="A9" s="6"/>
      <c r="B9" s="27">
        <v>1</v>
      </c>
      <c r="C9" s="27">
        <v>2</v>
      </c>
      <c r="D9" s="27">
        <v>3</v>
      </c>
      <c r="E9" s="27">
        <v>4</v>
      </c>
      <c r="F9" s="27">
        <v>5</v>
      </c>
      <c r="G9" s="27">
        <v>6</v>
      </c>
      <c r="H9" s="27">
        <v>7</v>
      </c>
      <c r="I9" s="27">
        <v>8</v>
      </c>
      <c r="J9" s="27">
        <v>9</v>
      </c>
    </row>
    <row r="10" spans="1:10" ht="22.5">
      <c r="A10" s="27" t="s">
        <v>196</v>
      </c>
      <c r="B10" s="28" t="s">
        <v>48</v>
      </c>
      <c r="C10" s="29">
        <v>807</v>
      </c>
      <c r="D10" s="26"/>
      <c r="E10" s="26"/>
      <c r="F10" s="26"/>
      <c r="G10" s="26"/>
      <c r="H10" s="109">
        <f>SUM(H11+H75+H84+H106+H125+H149)</f>
        <v>20602815.990000002</v>
      </c>
      <c r="I10" s="109">
        <f>SUM(I11+I75+I84+I106+I125+I149)</f>
        <v>8968183</v>
      </c>
      <c r="J10" s="109">
        <f>SUM(J11+J75+J84+J106+J125+J149)</f>
        <v>8778086</v>
      </c>
    </row>
    <row r="11" spans="1:10">
      <c r="A11" s="27" t="s">
        <v>197</v>
      </c>
      <c r="B11" s="10" t="s">
        <v>8</v>
      </c>
      <c r="C11" s="29">
        <v>807</v>
      </c>
      <c r="D11" s="30" t="s">
        <v>49</v>
      </c>
      <c r="E11" s="30" t="s">
        <v>50</v>
      </c>
      <c r="F11" s="30"/>
      <c r="G11" s="30"/>
      <c r="H11" s="183">
        <f>SUM(H12+H18+H36+H42)</f>
        <v>3721146.48</v>
      </c>
      <c r="I11" s="183">
        <f>SUM(I12+I18+I36+I42)</f>
        <v>3332972</v>
      </c>
      <c r="J11" s="183">
        <f>SUM(J12+J18+J36+J42)</f>
        <v>3266972</v>
      </c>
    </row>
    <row r="12" spans="1:10" ht="33" customHeight="1">
      <c r="A12" s="27" t="s">
        <v>198</v>
      </c>
      <c r="B12" s="11" t="s">
        <v>10</v>
      </c>
      <c r="C12" s="29">
        <v>807</v>
      </c>
      <c r="D12" s="30" t="s">
        <v>49</v>
      </c>
      <c r="E12" s="30" t="s">
        <v>51</v>
      </c>
      <c r="F12" s="30"/>
      <c r="G12" s="30"/>
      <c r="H12" s="109">
        <f t="shared" ref="H12:J16" si="0">SUM(H13)</f>
        <v>574115</v>
      </c>
      <c r="I12" s="109">
        <f t="shared" si="0"/>
        <v>584313</v>
      </c>
      <c r="J12" s="109">
        <f t="shared" si="0"/>
        <v>584313</v>
      </c>
    </row>
    <row r="13" spans="1:10" ht="22.5">
      <c r="A13" s="27" t="s">
        <v>199</v>
      </c>
      <c r="B13" s="11" t="s">
        <v>52</v>
      </c>
      <c r="C13" s="29">
        <v>807</v>
      </c>
      <c r="D13" s="30" t="s">
        <v>49</v>
      </c>
      <c r="E13" s="30" t="s">
        <v>51</v>
      </c>
      <c r="F13" s="30" t="s">
        <v>116</v>
      </c>
      <c r="G13" s="30"/>
      <c r="H13" s="109">
        <f t="shared" si="0"/>
        <v>574115</v>
      </c>
      <c r="I13" s="109">
        <f t="shared" si="0"/>
        <v>584313</v>
      </c>
      <c r="J13" s="109">
        <f t="shared" si="0"/>
        <v>584313</v>
      </c>
    </row>
    <row r="14" spans="1:10" ht="22.5">
      <c r="A14" s="27" t="s">
        <v>200</v>
      </c>
      <c r="B14" s="11" t="s">
        <v>53</v>
      </c>
      <c r="C14" s="29">
        <v>807</v>
      </c>
      <c r="D14" s="30" t="s">
        <v>49</v>
      </c>
      <c r="E14" s="30" t="s">
        <v>51</v>
      </c>
      <c r="F14" s="30" t="s">
        <v>115</v>
      </c>
      <c r="G14" s="30"/>
      <c r="H14" s="109">
        <f t="shared" si="0"/>
        <v>574115</v>
      </c>
      <c r="I14" s="109">
        <f t="shared" si="0"/>
        <v>584313</v>
      </c>
      <c r="J14" s="109">
        <f t="shared" si="0"/>
        <v>584313</v>
      </c>
    </row>
    <row r="15" spans="1:10" ht="44.25" customHeight="1">
      <c r="A15" s="27" t="s">
        <v>201</v>
      </c>
      <c r="B15" s="11" t="s">
        <v>54</v>
      </c>
      <c r="C15" s="29">
        <v>807</v>
      </c>
      <c r="D15" s="30" t="s">
        <v>49</v>
      </c>
      <c r="E15" s="30" t="s">
        <v>51</v>
      </c>
      <c r="F15" s="30" t="s">
        <v>114</v>
      </c>
      <c r="G15" s="30"/>
      <c r="H15" s="109">
        <f t="shared" si="0"/>
        <v>574115</v>
      </c>
      <c r="I15" s="109">
        <f t="shared" si="0"/>
        <v>584313</v>
      </c>
      <c r="J15" s="109">
        <f t="shared" si="0"/>
        <v>584313</v>
      </c>
    </row>
    <row r="16" spans="1:10" ht="67.5">
      <c r="A16" s="27" t="s">
        <v>202</v>
      </c>
      <c r="B16" s="11" t="s">
        <v>55</v>
      </c>
      <c r="C16" s="29">
        <v>807</v>
      </c>
      <c r="D16" s="30" t="s">
        <v>49</v>
      </c>
      <c r="E16" s="30" t="s">
        <v>51</v>
      </c>
      <c r="F16" s="30" t="s">
        <v>114</v>
      </c>
      <c r="G16" s="30" t="s">
        <v>56</v>
      </c>
      <c r="H16" s="109">
        <f t="shared" si="0"/>
        <v>574115</v>
      </c>
      <c r="I16" s="109">
        <f t="shared" si="0"/>
        <v>584313</v>
      </c>
      <c r="J16" s="109">
        <f t="shared" si="0"/>
        <v>584313</v>
      </c>
    </row>
    <row r="17" spans="1:10" ht="33.75">
      <c r="A17" s="27" t="s">
        <v>203</v>
      </c>
      <c r="B17" s="11" t="s">
        <v>57</v>
      </c>
      <c r="C17" s="29">
        <v>807</v>
      </c>
      <c r="D17" s="30" t="s">
        <v>49</v>
      </c>
      <c r="E17" s="30" t="s">
        <v>51</v>
      </c>
      <c r="F17" s="30" t="s">
        <v>114</v>
      </c>
      <c r="G17" s="30" t="s">
        <v>58</v>
      </c>
      <c r="H17" s="184">
        <v>574115</v>
      </c>
      <c r="I17" s="109">
        <v>584313</v>
      </c>
      <c r="J17" s="109">
        <v>584313</v>
      </c>
    </row>
    <row r="18" spans="1:10" ht="45" customHeight="1">
      <c r="A18" s="27" t="s">
        <v>204</v>
      </c>
      <c r="B18" s="11" t="s">
        <v>12</v>
      </c>
      <c r="C18" s="29">
        <v>807</v>
      </c>
      <c r="D18" s="30" t="s">
        <v>49</v>
      </c>
      <c r="E18" s="30" t="s">
        <v>59</v>
      </c>
      <c r="F18" s="30"/>
      <c r="G18" s="30"/>
      <c r="H18" s="109">
        <f>SUM(H19+H24)</f>
        <v>2717241.48</v>
      </c>
      <c r="I18" s="109">
        <f>SUM(I19+I24)</f>
        <v>2692097</v>
      </c>
      <c r="J18" s="109">
        <f>SUM(J19+J24)</f>
        <v>2631097</v>
      </c>
    </row>
    <row r="19" spans="1:10" ht="45">
      <c r="A19" s="27" t="s">
        <v>205</v>
      </c>
      <c r="B19" s="28" t="s">
        <v>68</v>
      </c>
      <c r="C19" s="29">
        <v>807</v>
      </c>
      <c r="D19" s="30" t="s">
        <v>49</v>
      </c>
      <c r="E19" s="30" t="s">
        <v>59</v>
      </c>
      <c r="F19" s="38" t="s">
        <v>117</v>
      </c>
      <c r="G19" s="30"/>
      <c r="H19" s="109">
        <f>SUM(H20)</f>
        <v>1991</v>
      </c>
      <c r="I19" s="109">
        <f t="shared" ref="I19:J19" si="1">SUM(I20)</f>
        <v>1991</v>
      </c>
      <c r="J19" s="109">
        <f t="shared" si="1"/>
        <v>1991</v>
      </c>
    </row>
    <row r="20" spans="1:10" ht="45">
      <c r="A20" s="27" t="s">
        <v>206</v>
      </c>
      <c r="B20" s="14" t="s">
        <v>144</v>
      </c>
      <c r="C20" s="29">
        <v>807</v>
      </c>
      <c r="D20" s="30" t="s">
        <v>49</v>
      </c>
      <c r="E20" s="30" t="s">
        <v>59</v>
      </c>
      <c r="F20" s="38" t="s">
        <v>118</v>
      </c>
      <c r="G20" s="30"/>
      <c r="H20" s="109">
        <f>SUM(H21)</f>
        <v>1991</v>
      </c>
      <c r="I20" s="109">
        <f>SUM(I21)</f>
        <v>1991</v>
      </c>
      <c r="J20" s="109">
        <f>SUM(J21)</f>
        <v>1991</v>
      </c>
    </row>
    <row r="21" spans="1:10" ht="112.5">
      <c r="A21" s="27" t="s">
        <v>207</v>
      </c>
      <c r="B21" s="14" t="s">
        <v>150</v>
      </c>
      <c r="C21" s="29">
        <v>807</v>
      </c>
      <c r="D21" s="30" t="s">
        <v>49</v>
      </c>
      <c r="E21" s="30" t="s">
        <v>59</v>
      </c>
      <c r="F21" s="38" t="s">
        <v>119</v>
      </c>
      <c r="G21" s="30"/>
      <c r="H21" s="109">
        <f>SUM(H22)</f>
        <v>1991</v>
      </c>
      <c r="I21" s="109">
        <f t="shared" ref="I21:J21" si="2">SUM(I22)</f>
        <v>1991</v>
      </c>
      <c r="J21" s="109">
        <f t="shared" si="2"/>
        <v>1991</v>
      </c>
    </row>
    <row r="22" spans="1:10">
      <c r="A22" s="27" t="s">
        <v>208</v>
      </c>
      <c r="B22" s="11" t="s">
        <v>81</v>
      </c>
      <c r="C22" s="29">
        <v>807</v>
      </c>
      <c r="D22" s="30" t="s">
        <v>49</v>
      </c>
      <c r="E22" s="30" t="s">
        <v>59</v>
      </c>
      <c r="F22" s="38" t="s">
        <v>119</v>
      </c>
      <c r="G22" s="30" t="s">
        <v>82</v>
      </c>
      <c r="H22" s="109">
        <f>SUM(H23)</f>
        <v>1991</v>
      </c>
      <c r="I22" s="109">
        <f t="shared" ref="I22:J22" si="3">SUM(I23)</f>
        <v>1991</v>
      </c>
      <c r="J22" s="109">
        <f t="shared" si="3"/>
        <v>1991</v>
      </c>
    </row>
    <row r="23" spans="1:10">
      <c r="A23" s="27" t="s">
        <v>209</v>
      </c>
      <c r="B23" s="11" t="s">
        <v>95</v>
      </c>
      <c r="C23" s="29">
        <v>807</v>
      </c>
      <c r="D23" s="30" t="s">
        <v>49</v>
      </c>
      <c r="E23" s="30" t="s">
        <v>59</v>
      </c>
      <c r="F23" s="38" t="s">
        <v>119</v>
      </c>
      <c r="G23" s="30" t="s">
        <v>157</v>
      </c>
      <c r="H23" s="109">
        <v>1991</v>
      </c>
      <c r="I23" s="109">
        <v>1991</v>
      </c>
      <c r="J23" s="109">
        <v>1991</v>
      </c>
    </row>
    <row r="24" spans="1:10" ht="22.5">
      <c r="A24" s="27" t="s">
        <v>210</v>
      </c>
      <c r="B24" s="11" t="s">
        <v>60</v>
      </c>
      <c r="C24" s="29">
        <v>807</v>
      </c>
      <c r="D24" s="30" t="s">
        <v>49</v>
      </c>
      <c r="E24" s="30" t="s">
        <v>59</v>
      </c>
      <c r="F24" s="30" t="s">
        <v>116</v>
      </c>
      <c r="G24" s="30"/>
      <c r="H24" s="109">
        <f t="shared" ref="H24:J24" si="4">SUM(H25)</f>
        <v>2715250.48</v>
      </c>
      <c r="I24" s="109">
        <f t="shared" si="4"/>
        <v>2690106</v>
      </c>
      <c r="J24" s="109">
        <f t="shared" si="4"/>
        <v>2629106</v>
      </c>
    </row>
    <row r="25" spans="1:10" ht="22.5">
      <c r="A25" s="27" t="s">
        <v>211</v>
      </c>
      <c r="B25" s="11" t="s">
        <v>53</v>
      </c>
      <c r="C25" s="29">
        <v>807</v>
      </c>
      <c r="D25" s="30" t="s">
        <v>49</v>
      </c>
      <c r="E25" s="30" t="s">
        <v>59</v>
      </c>
      <c r="F25" s="30" t="s">
        <v>115</v>
      </c>
      <c r="G25" s="30"/>
      <c r="H25" s="109">
        <f>SUM(H26+H33)</f>
        <v>2715250.48</v>
      </c>
      <c r="I25" s="109">
        <f>SUM(I26+I33)</f>
        <v>2690106</v>
      </c>
      <c r="J25" s="109">
        <f>SUM(J26+J33)</f>
        <v>2629106</v>
      </c>
    </row>
    <row r="26" spans="1:10" ht="56.25">
      <c r="A26" s="27" t="s">
        <v>212</v>
      </c>
      <c r="B26" s="11" t="s">
        <v>61</v>
      </c>
      <c r="C26" s="29">
        <v>807</v>
      </c>
      <c r="D26" s="30" t="s">
        <v>49</v>
      </c>
      <c r="E26" s="30" t="s">
        <v>59</v>
      </c>
      <c r="F26" s="30" t="s">
        <v>120</v>
      </c>
      <c r="G26" s="30"/>
      <c r="H26" s="109">
        <f>SUM(H27+H29+H31)</f>
        <v>2711150.48</v>
      </c>
      <c r="I26" s="109">
        <f>SUM(I27+I29)</f>
        <v>2686006</v>
      </c>
      <c r="J26" s="109">
        <f>SUM(J27+J29)</f>
        <v>2625006</v>
      </c>
    </row>
    <row r="27" spans="1:10" ht="67.5">
      <c r="A27" s="27" t="s">
        <v>213</v>
      </c>
      <c r="B27" s="11" t="s">
        <v>55</v>
      </c>
      <c r="C27" s="29">
        <v>807</v>
      </c>
      <c r="D27" s="30" t="s">
        <v>49</v>
      </c>
      <c r="E27" s="30" t="s">
        <v>59</v>
      </c>
      <c r="F27" s="30" t="s">
        <v>120</v>
      </c>
      <c r="G27" s="30" t="s">
        <v>56</v>
      </c>
      <c r="H27" s="109">
        <f>SUM(H28)</f>
        <v>1725751</v>
      </c>
      <c r="I27" s="109">
        <f>SUM(I28)</f>
        <v>1769006</v>
      </c>
      <c r="J27" s="109">
        <f>SUM(J28)</f>
        <v>1769006</v>
      </c>
    </row>
    <row r="28" spans="1:10" ht="33.75">
      <c r="A28" s="27" t="s">
        <v>214</v>
      </c>
      <c r="B28" s="11" t="s">
        <v>57</v>
      </c>
      <c r="C28" s="31">
        <v>807</v>
      </c>
      <c r="D28" s="32" t="s">
        <v>49</v>
      </c>
      <c r="E28" s="32" t="s">
        <v>59</v>
      </c>
      <c r="F28" s="30" t="s">
        <v>120</v>
      </c>
      <c r="G28" s="32" t="s">
        <v>58</v>
      </c>
      <c r="H28" s="160">
        <v>1725751</v>
      </c>
      <c r="I28" s="108">
        <v>1769006</v>
      </c>
      <c r="J28" s="108">
        <v>1769006</v>
      </c>
    </row>
    <row r="29" spans="1:10" ht="33.75">
      <c r="A29" s="27" t="s">
        <v>215</v>
      </c>
      <c r="B29" s="80" t="s">
        <v>147</v>
      </c>
      <c r="C29" s="31">
        <v>807</v>
      </c>
      <c r="D29" s="32" t="s">
        <v>49</v>
      </c>
      <c r="E29" s="32" t="s">
        <v>59</v>
      </c>
      <c r="F29" s="30" t="s">
        <v>120</v>
      </c>
      <c r="G29" s="32" t="s">
        <v>62</v>
      </c>
      <c r="H29" s="108">
        <f>SUM(H30)</f>
        <v>984549.48</v>
      </c>
      <c r="I29" s="108">
        <f>SUM(I30)</f>
        <v>917000</v>
      </c>
      <c r="J29" s="108">
        <f>SUM(J30)</f>
        <v>856000</v>
      </c>
    </row>
    <row r="30" spans="1:10" ht="33.75">
      <c r="A30" s="27" t="s">
        <v>216</v>
      </c>
      <c r="B30" s="33" t="s">
        <v>63</v>
      </c>
      <c r="C30" s="31">
        <v>807</v>
      </c>
      <c r="D30" s="32" t="s">
        <v>49</v>
      </c>
      <c r="E30" s="32" t="s">
        <v>59</v>
      </c>
      <c r="F30" s="30" t="s">
        <v>120</v>
      </c>
      <c r="G30" s="32" t="s">
        <v>64</v>
      </c>
      <c r="H30" s="160">
        <v>984549.48</v>
      </c>
      <c r="I30" s="108">
        <v>917000</v>
      </c>
      <c r="J30" s="108">
        <v>856000</v>
      </c>
    </row>
    <row r="31" spans="1:10">
      <c r="A31" s="27" t="s">
        <v>217</v>
      </c>
      <c r="B31" s="11" t="s">
        <v>69</v>
      </c>
      <c r="C31" s="101">
        <v>807</v>
      </c>
      <c r="D31" s="136" t="s">
        <v>49</v>
      </c>
      <c r="E31" s="136" t="s">
        <v>59</v>
      </c>
      <c r="F31" s="30" t="s">
        <v>120</v>
      </c>
      <c r="G31" s="136" t="s">
        <v>70</v>
      </c>
      <c r="H31" s="108">
        <f>SUM(H32)</f>
        <v>850</v>
      </c>
      <c r="I31" s="108">
        <f t="shared" ref="I31:J31" si="5">SUM(I32)</f>
        <v>0</v>
      </c>
      <c r="J31" s="108">
        <f t="shared" si="5"/>
        <v>0</v>
      </c>
    </row>
    <row r="32" spans="1:10">
      <c r="A32" s="27" t="s">
        <v>218</v>
      </c>
      <c r="B32" s="155" t="s">
        <v>96</v>
      </c>
      <c r="C32" s="101">
        <v>807</v>
      </c>
      <c r="D32" s="136" t="s">
        <v>49</v>
      </c>
      <c r="E32" s="136" t="s">
        <v>59</v>
      </c>
      <c r="F32" s="30" t="s">
        <v>120</v>
      </c>
      <c r="G32" s="136" t="s">
        <v>71</v>
      </c>
      <c r="H32" s="152">
        <v>850</v>
      </c>
      <c r="I32" s="108">
        <v>0</v>
      </c>
      <c r="J32" s="108">
        <v>0</v>
      </c>
    </row>
    <row r="33" spans="1:10" ht="67.5">
      <c r="A33" s="27" t="s">
        <v>219</v>
      </c>
      <c r="B33" s="65" t="s">
        <v>113</v>
      </c>
      <c r="C33" s="31">
        <v>807</v>
      </c>
      <c r="D33" s="32" t="s">
        <v>49</v>
      </c>
      <c r="E33" s="32" t="s">
        <v>59</v>
      </c>
      <c r="F33" s="73" t="s">
        <v>138</v>
      </c>
      <c r="G33" s="32"/>
      <c r="H33" s="108">
        <f t="shared" ref="H33:J34" si="6">SUM(H34)</f>
        <v>4100</v>
      </c>
      <c r="I33" s="108">
        <f t="shared" si="6"/>
        <v>4100</v>
      </c>
      <c r="J33" s="108">
        <f t="shared" si="6"/>
        <v>4100</v>
      </c>
    </row>
    <row r="34" spans="1:10" ht="33.75">
      <c r="A34" s="27" t="s">
        <v>220</v>
      </c>
      <c r="B34" s="84" t="s">
        <v>147</v>
      </c>
      <c r="C34" s="31">
        <v>807</v>
      </c>
      <c r="D34" s="32" t="s">
        <v>49</v>
      </c>
      <c r="E34" s="32" t="s">
        <v>59</v>
      </c>
      <c r="F34" s="73" t="s">
        <v>138</v>
      </c>
      <c r="G34" s="32" t="s">
        <v>62</v>
      </c>
      <c r="H34" s="108">
        <f t="shared" si="6"/>
        <v>4100</v>
      </c>
      <c r="I34" s="108">
        <f t="shared" si="6"/>
        <v>4100</v>
      </c>
      <c r="J34" s="108">
        <f t="shared" si="6"/>
        <v>4100</v>
      </c>
    </row>
    <row r="35" spans="1:10" ht="33.75">
      <c r="A35" s="27" t="s">
        <v>221</v>
      </c>
      <c r="B35" s="84" t="s">
        <v>63</v>
      </c>
      <c r="C35" s="31">
        <v>807</v>
      </c>
      <c r="D35" s="32" t="s">
        <v>49</v>
      </c>
      <c r="E35" s="32" t="s">
        <v>59</v>
      </c>
      <c r="F35" s="73" t="s">
        <v>138</v>
      </c>
      <c r="G35" s="32" t="s">
        <v>64</v>
      </c>
      <c r="H35" s="108">
        <v>4100</v>
      </c>
      <c r="I35" s="108">
        <v>4100</v>
      </c>
      <c r="J35" s="108">
        <v>4100</v>
      </c>
    </row>
    <row r="36" spans="1:10">
      <c r="A36" s="27" t="s">
        <v>222</v>
      </c>
      <c r="B36" s="33" t="s">
        <v>14</v>
      </c>
      <c r="C36" s="31">
        <v>807</v>
      </c>
      <c r="D36" s="32" t="s">
        <v>49</v>
      </c>
      <c r="E36" s="32" t="s">
        <v>65</v>
      </c>
      <c r="F36" s="32"/>
      <c r="G36" s="32"/>
      <c r="H36" s="108">
        <f t="shared" ref="H36:J40" si="7">SUM(H37)</f>
        <v>0</v>
      </c>
      <c r="I36" s="108">
        <f t="shared" si="7"/>
        <v>20000</v>
      </c>
      <c r="J36" s="108">
        <f t="shared" si="7"/>
        <v>20000</v>
      </c>
    </row>
    <row r="37" spans="1:10" ht="22.5">
      <c r="A37" s="27" t="s">
        <v>223</v>
      </c>
      <c r="B37" s="11" t="s">
        <v>60</v>
      </c>
      <c r="C37" s="31">
        <v>807</v>
      </c>
      <c r="D37" s="32" t="s">
        <v>49</v>
      </c>
      <c r="E37" s="32" t="s">
        <v>65</v>
      </c>
      <c r="F37" s="67" t="s">
        <v>116</v>
      </c>
      <c r="G37" s="32"/>
      <c r="H37" s="108">
        <f t="shared" si="7"/>
        <v>0</v>
      </c>
      <c r="I37" s="108">
        <f t="shared" si="7"/>
        <v>20000</v>
      </c>
      <c r="J37" s="108">
        <f t="shared" si="7"/>
        <v>20000</v>
      </c>
    </row>
    <row r="38" spans="1:10" ht="22.5">
      <c r="A38" s="27" t="s">
        <v>224</v>
      </c>
      <c r="B38" s="11" t="s">
        <v>53</v>
      </c>
      <c r="C38" s="31">
        <v>807</v>
      </c>
      <c r="D38" s="32" t="s">
        <v>49</v>
      </c>
      <c r="E38" s="32" t="s">
        <v>65</v>
      </c>
      <c r="F38" s="67" t="s">
        <v>115</v>
      </c>
      <c r="G38" s="32"/>
      <c r="H38" s="108">
        <f t="shared" si="7"/>
        <v>0</v>
      </c>
      <c r="I38" s="108">
        <f t="shared" si="7"/>
        <v>20000</v>
      </c>
      <c r="J38" s="108">
        <f t="shared" si="7"/>
        <v>20000</v>
      </c>
    </row>
    <row r="39" spans="1:10" ht="33.75">
      <c r="A39" s="27" t="s">
        <v>225</v>
      </c>
      <c r="B39" s="33" t="s">
        <v>66</v>
      </c>
      <c r="C39" s="31">
        <v>807</v>
      </c>
      <c r="D39" s="32" t="s">
        <v>49</v>
      </c>
      <c r="E39" s="32" t="s">
        <v>65</v>
      </c>
      <c r="F39" s="67" t="s">
        <v>121</v>
      </c>
      <c r="G39" s="32"/>
      <c r="H39" s="108">
        <f t="shared" si="7"/>
        <v>0</v>
      </c>
      <c r="I39" s="108">
        <f t="shared" si="7"/>
        <v>20000</v>
      </c>
      <c r="J39" s="108">
        <f t="shared" si="7"/>
        <v>20000</v>
      </c>
    </row>
    <row r="40" spans="1:10">
      <c r="A40" s="27" t="s">
        <v>226</v>
      </c>
      <c r="B40" s="51" t="s">
        <v>69</v>
      </c>
      <c r="C40" s="31">
        <v>807</v>
      </c>
      <c r="D40" s="32" t="s">
        <v>49</v>
      </c>
      <c r="E40" s="32" t="s">
        <v>65</v>
      </c>
      <c r="F40" s="67" t="s">
        <v>121</v>
      </c>
      <c r="G40" s="52" t="s">
        <v>70</v>
      </c>
      <c r="H40" s="108">
        <f t="shared" si="7"/>
        <v>0</v>
      </c>
      <c r="I40" s="108">
        <f t="shared" si="7"/>
        <v>20000</v>
      </c>
      <c r="J40" s="108">
        <f t="shared" si="7"/>
        <v>20000</v>
      </c>
    </row>
    <row r="41" spans="1:10">
      <c r="A41" s="27" t="s">
        <v>227</v>
      </c>
      <c r="B41" s="51" t="s">
        <v>98</v>
      </c>
      <c r="C41" s="31">
        <v>807</v>
      </c>
      <c r="D41" s="32" t="s">
        <v>49</v>
      </c>
      <c r="E41" s="32" t="s">
        <v>65</v>
      </c>
      <c r="F41" s="68" t="s">
        <v>121</v>
      </c>
      <c r="G41" s="52" t="s">
        <v>97</v>
      </c>
      <c r="H41" s="152">
        <v>0</v>
      </c>
      <c r="I41" s="108">
        <v>20000</v>
      </c>
      <c r="J41" s="108">
        <v>20000</v>
      </c>
    </row>
    <row r="42" spans="1:10">
      <c r="A42" s="27" t="s">
        <v>228</v>
      </c>
      <c r="B42" s="33" t="s">
        <v>16</v>
      </c>
      <c r="C42" s="31">
        <v>807</v>
      </c>
      <c r="D42" s="32" t="s">
        <v>49</v>
      </c>
      <c r="E42" s="32" t="s">
        <v>67</v>
      </c>
      <c r="F42" s="32"/>
      <c r="G42" s="32"/>
      <c r="H42" s="108">
        <f>SUM(H43)</f>
        <v>429790</v>
      </c>
      <c r="I42" s="108">
        <f>SUM(I43)</f>
        <v>36562</v>
      </c>
      <c r="J42" s="108">
        <f>SUM(J43)</f>
        <v>31562</v>
      </c>
    </row>
    <row r="43" spans="1:10" ht="45">
      <c r="A43" s="27" t="s">
        <v>229</v>
      </c>
      <c r="B43" s="28" t="s">
        <v>100</v>
      </c>
      <c r="C43" s="29">
        <v>807</v>
      </c>
      <c r="D43" s="30" t="s">
        <v>49</v>
      </c>
      <c r="E43" s="30" t="s">
        <v>67</v>
      </c>
      <c r="F43" s="30" t="s">
        <v>117</v>
      </c>
      <c r="G43" s="32"/>
      <c r="H43" s="108">
        <f>SUM(H44+H61+H65)</f>
        <v>429790</v>
      </c>
      <c r="I43" s="108">
        <f t="shared" ref="I43:J43" si="8">SUM(I44+I61+I65)</f>
        <v>36562</v>
      </c>
      <c r="J43" s="108">
        <f t="shared" si="8"/>
        <v>31562</v>
      </c>
    </row>
    <row r="44" spans="1:10" ht="22.5">
      <c r="A44" s="27" t="s">
        <v>230</v>
      </c>
      <c r="B44" s="14" t="s">
        <v>101</v>
      </c>
      <c r="C44" s="43">
        <v>807</v>
      </c>
      <c r="D44" s="38" t="s">
        <v>49</v>
      </c>
      <c r="E44" s="38" t="s">
        <v>67</v>
      </c>
      <c r="F44" s="38" t="s">
        <v>122</v>
      </c>
      <c r="G44" s="44"/>
      <c r="H44" s="108">
        <f>SUM(H45+H52+H55+H58)</f>
        <v>225355</v>
      </c>
      <c r="I44" s="108">
        <f t="shared" ref="I44:J44" si="9">SUM(I45+I52+I55+I58)</f>
        <v>30300</v>
      </c>
      <c r="J44" s="108">
        <f t="shared" si="9"/>
        <v>30300</v>
      </c>
    </row>
    <row r="45" spans="1:10" ht="78.75">
      <c r="A45" s="27" t="s">
        <v>231</v>
      </c>
      <c r="B45" s="59" t="s">
        <v>102</v>
      </c>
      <c r="C45" s="47">
        <v>807</v>
      </c>
      <c r="D45" s="38" t="s">
        <v>49</v>
      </c>
      <c r="E45" s="38" t="s">
        <v>67</v>
      </c>
      <c r="F45" s="38" t="s">
        <v>123</v>
      </c>
      <c r="G45" s="48"/>
      <c r="H45" s="108">
        <f>SUM(H46+H48+H50)</f>
        <v>7655</v>
      </c>
      <c r="I45" s="108">
        <f t="shared" ref="I45:J45" si="10">SUM(I46+I48+I50)</f>
        <v>7900</v>
      </c>
      <c r="J45" s="108">
        <f t="shared" si="10"/>
        <v>7900</v>
      </c>
    </row>
    <row r="46" spans="1:10" ht="67.5">
      <c r="A46" s="27" t="s">
        <v>232</v>
      </c>
      <c r="B46" s="11" t="s">
        <v>55</v>
      </c>
      <c r="C46" s="135">
        <v>807</v>
      </c>
      <c r="D46" s="137" t="s">
        <v>49</v>
      </c>
      <c r="E46" s="137" t="s">
        <v>67</v>
      </c>
      <c r="F46" s="137" t="s">
        <v>123</v>
      </c>
      <c r="G46" s="30" t="s">
        <v>56</v>
      </c>
      <c r="H46" s="109">
        <f>SUM(H47)</f>
        <v>1413</v>
      </c>
      <c r="I46" s="109">
        <f t="shared" ref="I46:J46" si="11">SUM(I47)</f>
        <v>0</v>
      </c>
      <c r="J46" s="109">
        <f t="shared" si="11"/>
        <v>0</v>
      </c>
    </row>
    <row r="47" spans="1:10" ht="22.5">
      <c r="A47" s="27" t="s">
        <v>233</v>
      </c>
      <c r="B47" s="145" t="s">
        <v>185</v>
      </c>
      <c r="C47" s="135">
        <v>807</v>
      </c>
      <c r="D47" s="137" t="s">
        <v>49</v>
      </c>
      <c r="E47" s="137" t="s">
        <v>67</v>
      </c>
      <c r="F47" s="137" t="s">
        <v>123</v>
      </c>
      <c r="G47" s="136" t="s">
        <v>184</v>
      </c>
      <c r="H47" s="160">
        <v>1413</v>
      </c>
      <c r="I47" s="108">
        <v>0</v>
      </c>
      <c r="J47" s="108">
        <v>0</v>
      </c>
    </row>
    <row r="48" spans="1:10" ht="33.75">
      <c r="A48" s="27" t="s">
        <v>234</v>
      </c>
      <c r="B48" s="80" t="s">
        <v>147</v>
      </c>
      <c r="C48" s="47">
        <v>807</v>
      </c>
      <c r="D48" s="38" t="s">
        <v>49</v>
      </c>
      <c r="E48" s="38" t="s">
        <v>67</v>
      </c>
      <c r="F48" s="38" t="s">
        <v>123</v>
      </c>
      <c r="G48" s="48" t="s">
        <v>62</v>
      </c>
      <c r="H48" s="108">
        <f>SUM(H49)</f>
        <v>5642</v>
      </c>
      <c r="I48" s="108">
        <f t="shared" ref="I48:J48" si="12">SUM(I49)</f>
        <v>7200</v>
      </c>
      <c r="J48" s="108">
        <f t="shared" si="12"/>
        <v>7200</v>
      </c>
    </row>
    <row r="49" spans="1:13" ht="33.75">
      <c r="A49" s="27" t="s">
        <v>235</v>
      </c>
      <c r="B49" s="11" t="s">
        <v>63</v>
      </c>
      <c r="C49" s="47">
        <v>807</v>
      </c>
      <c r="D49" s="38" t="s">
        <v>49</v>
      </c>
      <c r="E49" s="38" t="s">
        <v>67</v>
      </c>
      <c r="F49" s="38" t="s">
        <v>123</v>
      </c>
      <c r="G49" s="48" t="s">
        <v>64</v>
      </c>
      <c r="H49" s="160">
        <v>5642</v>
      </c>
      <c r="I49" s="108">
        <v>7200</v>
      </c>
      <c r="J49" s="108">
        <v>7200</v>
      </c>
    </row>
    <row r="50" spans="1:13">
      <c r="A50" s="27" t="s">
        <v>236</v>
      </c>
      <c r="B50" s="54" t="s">
        <v>69</v>
      </c>
      <c r="C50" s="55">
        <v>807</v>
      </c>
      <c r="D50" s="38" t="s">
        <v>49</v>
      </c>
      <c r="E50" s="38" t="s">
        <v>67</v>
      </c>
      <c r="F50" s="38" t="s">
        <v>123</v>
      </c>
      <c r="G50" s="56" t="s">
        <v>70</v>
      </c>
      <c r="H50" s="108">
        <f>SUM(H51)</f>
        <v>600</v>
      </c>
      <c r="I50" s="108">
        <f t="shared" ref="I50:J50" si="13">SUM(I51)</f>
        <v>700</v>
      </c>
      <c r="J50" s="108">
        <f t="shared" si="13"/>
        <v>700</v>
      </c>
    </row>
    <row r="51" spans="1:13">
      <c r="A51" s="27" t="s">
        <v>237</v>
      </c>
      <c r="B51" s="54" t="s">
        <v>96</v>
      </c>
      <c r="C51" s="55">
        <v>807</v>
      </c>
      <c r="D51" s="38" t="s">
        <v>49</v>
      </c>
      <c r="E51" s="38" t="s">
        <v>67</v>
      </c>
      <c r="F51" s="38" t="s">
        <v>123</v>
      </c>
      <c r="G51" s="56" t="s">
        <v>71</v>
      </c>
      <c r="H51" s="152">
        <v>600</v>
      </c>
      <c r="I51" s="108">
        <v>700</v>
      </c>
      <c r="J51" s="108">
        <v>700</v>
      </c>
    </row>
    <row r="52" spans="1:13" ht="101.25">
      <c r="A52" s="27" t="s">
        <v>238</v>
      </c>
      <c r="B52" s="76" t="s">
        <v>145</v>
      </c>
      <c r="C52" s="43">
        <v>807</v>
      </c>
      <c r="D52" s="38" t="s">
        <v>49</v>
      </c>
      <c r="E52" s="38" t="s">
        <v>67</v>
      </c>
      <c r="F52" s="38" t="s">
        <v>124</v>
      </c>
      <c r="G52" s="30"/>
      <c r="H52" s="108">
        <f>SUM(H53)</f>
        <v>1920</v>
      </c>
      <c r="I52" s="108">
        <f t="shared" ref="I52:J52" si="14">SUM(I53)</f>
        <v>2400</v>
      </c>
      <c r="J52" s="108">
        <f t="shared" si="14"/>
        <v>2400</v>
      </c>
    </row>
    <row r="53" spans="1:13" ht="33.75">
      <c r="A53" s="27" t="s">
        <v>239</v>
      </c>
      <c r="B53" s="80" t="s">
        <v>147</v>
      </c>
      <c r="C53" s="43">
        <v>807</v>
      </c>
      <c r="D53" s="38" t="s">
        <v>49</v>
      </c>
      <c r="E53" s="38" t="s">
        <v>67</v>
      </c>
      <c r="F53" s="38" t="s">
        <v>124</v>
      </c>
      <c r="G53" s="30" t="s">
        <v>62</v>
      </c>
      <c r="H53" s="108">
        <f>SUM(H54)</f>
        <v>1920</v>
      </c>
      <c r="I53" s="108">
        <f t="shared" ref="I53:J53" si="15">SUM(I54)</f>
        <v>2400</v>
      </c>
      <c r="J53" s="108">
        <f t="shared" si="15"/>
        <v>2400</v>
      </c>
    </row>
    <row r="54" spans="1:13" ht="33.75">
      <c r="A54" s="27" t="s">
        <v>240</v>
      </c>
      <c r="B54" s="11" t="s">
        <v>63</v>
      </c>
      <c r="C54" s="43">
        <v>807</v>
      </c>
      <c r="D54" s="38" t="s">
        <v>49</v>
      </c>
      <c r="E54" s="38" t="s">
        <v>67</v>
      </c>
      <c r="F54" s="38" t="s">
        <v>124</v>
      </c>
      <c r="G54" s="30" t="s">
        <v>64</v>
      </c>
      <c r="H54" s="152">
        <v>1920</v>
      </c>
      <c r="I54" s="108">
        <v>2400</v>
      </c>
      <c r="J54" s="108">
        <v>2400</v>
      </c>
    </row>
    <row r="55" spans="1:13" ht="88.5" customHeight="1">
      <c r="A55" s="27" t="s">
        <v>241</v>
      </c>
      <c r="B55" s="39" t="s">
        <v>146</v>
      </c>
      <c r="C55" s="43">
        <v>807</v>
      </c>
      <c r="D55" s="38" t="s">
        <v>49</v>
      </c>
      <c r="E55" s="38" t="s">
        <v>67</v>
      </c>
      <c r="F55" s="74" t="s">
        <v>139</v>
      </c>
      <c r="G55" s="30"/>
      <c r="H55" s="108">
        <f>SUM(H56)</f>
        <v>16000</v>
      </c>
      <c r="I55" s="108">
        <f t="shared" ref="I55:J55" si="16">SUM(I56)</f>
        <v>20000</v>
      </c>
      <c r="J55" s="108">
        <f t="shared" si="16"/>
        <v>20000</v>
      </c>
      <c r="M55" s="46"/>
    </row>
    <row r="56" spans="1:13" ht="33.75">
      <c r="A56" s="27" t="s">
        <v>242</v>
      </c>
      <c r="B56" s="80" t="s">
        <v>147</v>
      </c>
      <c r="C56" s="43">
        <v>807</v>
      </c>
      <c r="D56" s="38" t="s">
        <v>49</v>
      </c>
      <c r="E56" s="38" t="s">
        <v>67</v>
      </c>
      <c r="F56" s="74" t="s">
        <v>139</v>
      </c>
      <c r="G56" s="30" t="s">
        <v>62</v>
      </c>
      <c r="H56" s="108">
        <f>SUM(H57)</f>
        <v>16000</v>
      </c>
      <c r="I56" s="108">
        <f t="shared" ref="I56:J56" si="17">SUM(I57)</f>
        <v>20000</v>
      </c>
      <c r="J56" s="108">
        <f t="shared" si="17"/>
        <v>20000</v>
      </c>
    </row>
    <row r="57" spans="1:13" ht="33.75">
      <c r="A57" s="27" t="s">
        <v>243</v>
      </c>
      <c r="B57" s="11" t="s">
        <v>63</v>
      </c>
      <c r="C57" s="43">
        <v>807</v>
      </c>
      <c r="D57" s="38" t="s">
        <v>49</v>
      </c>
      <c r="E57" s="38" t="s">
        <v>67</v>
      </c>
      <c r="F57" s="74" t="s">
        <v>139</v>
      </c>
      <c r="G57" s="38" t="s">
        <v>64</v>
      </c>
      <c r="H57" s="152">
        <v>16000</v>
      </c>
      <c r="I57" s="108">
        <v>20000</v>
      </c>
      <c r="J57" s="108">
        <v>20000</v>
      </c>
    </row>
    <row r="58" spans="1:13" ht="79.5" customHeight="1">
      <c r="A58" s="27" t="s">
        <v>244</v>
      </c>
      <c r="B58" s="39" t="s">
        <v>390</v>
      </c>
      <c r="C58" s="29">
        <v>807</v>
      </c>
      <c r="D58" s="30" t="s">
        <v>49</v>
      </c>
      <c r="E58" s="30" t="s">
        <v>67</v>
      </c>
      <c r="F58" s="30" t="s">
        <v>393</v>
      </c>
      <c r="G58" s="30"/>
      <c r="H58" s="108">
        <f>SUM(H59)</f>
        <v>199780</v>
      </c>
      <c r="I58" s="108">
        <f t="shared" ref="I58:J58" si="18">SUM(I59)</f>
        <v>0</v>
      </c>
      <c r="J58" s="108">
        <f t="shared" si="18"/>
        <v>0</v>
      </c>
    </row>
    <row r="59" spans="1:13" ht="33.75">
      <c r="A59" s="27" t="s">
        <v>245</v>
      </c>
      <c r="B59" s="154" t="s">
        <v>147</v>
      </c>
      <c r="C59" s="29">
        <v>807</v>
      </c>
      <c r="D59" s="30" t="s">
        <v>49</v>
      </c>
      <c r="E59" s="30" t="s">
        <v>67</v>
      </c>
      <c r="F59" s="30" t="s">
        <v>393</v>
      </c>
      <c r="G59" s="30" t="s">
        <v>62</v>
      </c>
      <c r="H59" s="108">
        <f>SUM(H60)</f>
        <v>199780</v>
      </c>
      <c r="I59" s="108">
        <f t="shared" ref="I59:J59" si="19">SUM(I60)</f>
        <v>0</v>
      </c>
      <c r="J59" s="108">
        <f t="shared" si="19"/>
        <v>0</v>
      </c>
    </row>
    <row r="60" spans="1:13" ht="33.75">
      <c r="A60" s="27" t="s">
        <v>246</v>
      </c>
      <c r="B60" s="11" t="s">
        <v>63</v>
      </c>
      <c r="C60" s="29">
        <v>807</v>
      </c>
      <c r="D60" s="30" t="s">
        <v>49</v>
      </c>
      <c r="E60" s="30" t="s">
        <v>67</v>
      </c>
      <c r="F60" s="30" t="s">
        <v>393</v>
      </c>
      <c r="G60" s="30" t="s">
        <v>64</v>
      </c>
      <c r="H60" s="160">
        <v>199780</v>
      </c>
      <c r="I60" s="108">
        <v>0</v>
      </c>
      <c r="J60" s="108">
        <v>0</v>
      </c>
    </row>
    <row r="61" spans="1:13" ht="22.5" customHeight="1">
      <c r="A61" s="27" t="s">
        <v>247</v>
      </c>
      <c r="B61" s="14" t="s">
        <v>103</v>
      </c>
      <c r="C61" s="31">
        <v>807</v>
      </c>
      <c r="D61" s="32" t="s">
        <v>49</v>
      </c>
      <c r="E61" s="32" t="s">
        <v>67</v>
      </c>
      <c r="F61" s="67" t="s">
        <v>125</v>
      </c>
      <c r="G61" s="32"/>
      <c r="H61" s="108">
        <f t="shared" ref="H61:J63" si="20">SUM(H62)</f>
        <v>15000</v>
      </c>
      <c r="I61" s="108">
        <f t="shared" si="20"/>
        <v>5000</v>
      </c>
      <c r="J61" s="108">
        <f t="shared" si="20"/>
        <v>0</v>
      </c>
    </row>
    <row r="62" spans="1:13" ht="101.25">
      <c r="A62" s="27" t="s">
        <v>248</v>
      </c>
      <c r="B62" s="14" t="s">
        <v>104</v>
      </c>
      <c r="C62" s="31">
        <v>807</v>
      </c>
      <c r="D62" s="32" t="s">
        <v>49</v>
      </c>
      <c r="E62" s="32" t="s">
        <v>67</v>
      </c>
      <c r="F62" s="67" t="s">
        <v>126</v>
      </c>
      <c r="G62" s="32"/>
      <c r="H62" s="108">
        <f t="shared" si="20"/>
        <v>15000</v>
      </c>
      <c r="I62" s="108">
        <f t="shared" si="20"/>
        <v>5000</v>
      </c>
      <c r="J62" s="108">
        <f t="shared" si="20"/>
        <v>0</v>
      </c>
    </row>
    <row r="63" spans="1:13">
      <c r="A63" s="27" t="s">
        <v>249</v>
      </c>
      <c r="B63" s="34" t="s">
        <v>69</v>
      </c>
      <c r="C63" s="31">
        <v>807</v>
      </c>
      <c r="D63" s="32" t="s">
        <v>49</v>
      </c>
      <c r="E63" s="32" t="s">
        <v>67</v>
      </c>
      <c r="F63" s="67" t="s">
        <v>126</v>
      </c>
      <c r="G63" s="32" t="s">
        <v>70</v>
      </c>
      <c r="H63" s="108">
        <f t="shared" si="20"/>
        <v>15000</v>
      </c>
      <c r="I63" s="108">
        <f t="shared" si="20"/>
        <v>5000</v>
      </c>
      <c r="J63" s="108">
        <f t="shared" si="20"/>
        <v>0</v>
      </c>
    </row>
    <row r="64" spans="1:13">
      <c r="A64" s="27" t="s">
        <v>250</v>
      </c>
      <c r="B64" s="45" t="s">
        <v>96</v>
      </c>
      <c r="C64" s="29">
        <v>807</v>
      </c>
      <c r="D64" s="30" t="s">
        <v>49</v>
      </c>
      <c r="E64" s="30" t="s">
        <v>67</v>
      </c>
      <c r="F64" s="30" t="s">
        <v>126</v>
      </c>
      <c r="G64" s="30" t="s">
        <v>71</v>
      </c>
      <c r="H64" s="109">
        <v>15000</v>
      </c>
      <c r="I64" s="109">
        <v>5000</v>
      </c>
      <c r="J64" s="109">
        <v>0</v>
      </c>
    </row>
    <row r="65" spans="1:10" ht="45">
      <c r="A65" s="27" t="s">
        <v>251</v>
      </c>
      <c r="B65" s="14" t="s">
        <v>144</v>
      </c>
      <c r="C65" s="31">
        <v>807</v>
      </c>
      <c r="D65" s="32" t="s">
        <v>49</v>
      </c>
      <c r="E65" s="32" t="s">
        <v>67</v>
      </c>
      <c r="F65" s="67" t="s">
        <v>118</v>
      </c>
      <c r="G65" s="32"/>
      <c r="H65" s="108">
        <f>SUM(H66+H69+H72)</f>
        <v>189435</v>
      </c>
      <c r="I65" s="108">
        <f t="shared" ref="I65:J65" si="21">SUM(I66+I69+I72)</f>
        <v>1262</v>
      </c>
      <c r="J65" s="108">
        <f t="shared" si="21"/>
        <v>1262</v>
      </c>
    </row>
    <row r="66" spans="1:10" ht="112.5">
      <c r="A66" s="27" t="s">
        <v>252</v>
      </c>
      <c r="B66" s="75" t="s">
        <v>143</v>
      </c>
      <c r="C66" s="31">
        <v>807</v>
      </c>
      <c r="D66" s="32" t="s">
        <v>49</v>
      </c>
      <c r="E66" s="32" t="s">
        <v>67</v>
      </c>
      <c r="F66" s="67" t="s">
        <v>127</v>
      </c>
      <c r="G66" s="32"/>
      <c r="H66" s="108">
        <f t="shared" ref="H66:J67" si="22">SUM(H67)</f>
        <v>1235</v>
      </c>
      <c r="I66" s="108">
        <f t="shared" si="22"/>
        <v>1262</v>
      </c>
      <c r="J66" s="108">
        <f t="shared" si="22"/>
        <v>1262</v>
      </c>
    </row>
    <row r="67" spans="1:10" ht="33.75">
      <c r="A67" s="27" t="s">
        <v>253</v>
      </c>
      <c r="B67" s="80" t="s">
        <v>147</v>
      </c>
      <c r="C67" s="31">
        <v>807</v>
      </c>
      <c r="D67" s="32" t="s">
        <v>49</v>
      </c>
      <c r="E67" s="32" t="s">
        <v>67</v>
      </c>
      <c r="F67" s="67" t="s">
        <v>127</v>
      </c>
      <c r="G67" s="32" t="s">
        <v>62</v>
      </c>
      <c r="H67" s="108">
        <f t="shared" si="22"/>
        <v>1235</v>
      </c>
      <c r="I67" s="108">
        <f t="shared" si="22"/>
        <v>1262</v>
      </c>
      <c r="J67" s="108">
        <f t="shared" si="22"/>
        <v>1262</v>
      </c>
    </row>
    <row r="68" spans="1:10" ht="33.75">
      <c r="A68" s="27" t="s">
        <v>254</v>
      </c>
      <c r="B68" s="11" t="s">
        <v>63</v>
      </c>
      <c r="C68" s="31">
        <v>807</v>
      </c>
      <c r="D68" s="32" t="s">
        <v>49</v>
      </c>
      <c r="E68" s="32" t="s">
        <v>67</v>
      </c>
      <c r="F68" s="67" t="s">
        <v>127</v>
      </c>
      <c r="G68" s="32" t="s">
        <v>64</v>
      </c>
      <c r="H68" s="152">
        <v>1235</v>
      </c>
      <c r="I68" s="108">
        <v>1262</v>
      </c>
      <c r="J68" s="108">
        <v>1262</v>
      </c>
    </row>
    <row r="69" spans="1:10" ht="102" customHeight="1">
      <c r="A69" s="27" t="s">
        <v>255</v>
      </c>
      <c r="B69" s="113" t="s">
        <v>167</v>
      </c>
      <c r="C69" s="101">
        <v>807</v>
      </c>
      <c r="D69" s="102" t="s">
        <v>49</v>
      </c>
      <c r="E69" s="102" t="s">
        <v>67</v>
      </c>
      <c r="F69" s="102" t="s">
        <v>166</v>
      </c>
      <c r="G69" s="102"/>
      <c r="H69" s="108">
        <f>SUM(H70)</f>
        <v>19000</v>
      </c>
      <c r="I69" s="108">
        <f t="shared" ref="I69:J69" si="23">SUM(I70)</f>
        <v>0</v>
      </c>
      <c r="J69" s="108">
        <f t="shared" si="23"/>
        <v>0</v>
      </c>
    </row>
    <row r="70" spans="1:10" ht="33.75">
      <c r="A70" s="27" t="s">
        <v>256</v>
      </c>
      <c r="B70" s="100" t="s">
        <v>147</v>
      </c>
      <c r="C70" s="101">
        <v>807</v>
      </c>
      <c r="D70" s="102" t="s">
        <v>49</v>
      </c>
      <c r="E70" s="102" t="s">
        <v>67</v>
      </c>
      <c r="F70" s="102" t="s">
        <v>166</v>
      </c>
      <c r="G70" s="102" t="s">
        <v>62</v>
      </c>
      <c r="H70" s="108">
        <f>SUM(H71)</f>
        <v>19000</v>
      </c>
      <c r="I70" s="108">
        <f t="shared" ref="I70:J70" si="24">SUM(I71)</f>
        <v>0</v>
      </c>
      <c r="J70" s="108">
        <f t="shared" si="24"/>
        <v>0</v>
      </c>
    </row>
    <row r="71" spans="1:10" ht="33.75">
      <c r="A71" s="27" t="s">
        <v>257</v>
      </c>
      <c r="B71" s="11" t="s">
        <v>63</v>
      </c>
      <c r="C71" s="101">
        <v>807</v>
      </c>
      <c r="D71" s="102" t="s">
        <v>49</v>
      </c>
      <c r="E71" s="102" t="s">
        <v>67</v>
      </c>
      <c r="F71" s="102" t="s">
        <v>166</v>
      </c>
      <c r="G71" s="102" t="s">
        <v>64</v>
      </c>
      <c r="H71" s="152">
        <v>19000</v>
      </c>
      <c r="I71" s="108">
        <v>0</v>
      </c>
      <c r="J71" s="108">
        <v>0</v>
      </c>
    </row>
    <row r="72" spans="1:10" ht="135">
      <c r="A72" s="27" t="s">
        <v>258</v>
      </c>
      <c r="B72" s="113" t="s">
        <v>411</v>
      </c>
      <c r="C72" s="101">
        <v>807</v>
      </c>
      <c r="D72" s="136" t="s">
        <v>49</v>
      </c>
      <c r="E72" s="136" t="s">
        <v>67</v>
      </c>
      <c r="F72" s="136" t="s">
        <v>410</v>
      </c>
      <c r="G72" s="136"/>
      <c r="H72" s="108">
        <f>SUM(H74)</f>
        <v>169200</v>
      </c>
      <c r="I72" s="108">
        <f t="shared" ref="I72:J72" si="25">SUM(I74)</f>
        <v>0</v>
      </c>
      <c r="J72" s="108">
        <f t="shared" si="25"/>
        <v>0</v>
      </c>
    </row>
    <row r="73" spans="1:10" ht="33.75">
      <c r="A73" s="27" t="s">
        <v>259</v>
      </c>
      <c r="B73" s="154" t="s">
        <v>147</v>
      </c>
      <c r="C73" s="101">
        <v>807</v>
      </c>
      <c r="D73" s="136" t="s">
        <v>49</v>
      </c>
      <c r="E73" s="136" t="s">
        <v>67</v>
      </c>
      <c r="F73" s="136" t="s">
        <v>410</v>
      </c>
      <c r="G73" s="136" t="s">
        <v>62</v>
      </c>
      <c r="H73" s="108">
        <f>SUM(H74)</f>
        <v>169200</v>
      </c>
      <c r="I73" s="108">
        <f t="shared" ref="I73:J73" si="26">SUM(I74)</f>
        <v>0</v>
      </c>
      <c r="J73" s="108">
        <f t="shared" si="26"/>
        <v>0</v>
      </c>
    </row>
    <row r="74" spans="1:10" ht="33.75">
      <c r="A74" s="27" t="s">
        <v>260</v>
      </c>
      <c r="B74" s="11" t="s">
        <v>63</v>
      </c>
      <c r="C74" s="101">
        <v>807</v>
      </c>
      <c r="D74" s="136" t="s">
        <v>49</v>
      </c>
      <c r="E74" s="136" t="s">
        <v>67</v>
      </c>
      <c r="F74" s="136" t="s">
        <v>410</v>
      </c>
      <c r="G74" s="136" t="s">
        <v>64</v>
      </c>
      <c r="H74" s="160">
        <v>169200</v>
      </c>
      <c r="I74" s="108">
        <v>0</v>
      </c>
      <c r="J74" s="108">
        <v>0</v>
      </c>
    </row>
    <row r="75" spans="1:10">
      <c r="A75" s="27" t="s">
        <v>261</v>
      </c>
      <c r="B75" s="13" t="s">
        <v>18</v>
      </c>
      <c r="C75" s="31">
        <v>807</v>
      </c>
      <c r="D75" s="32" t="s">
        <v>51</v>
      </c>
      <c r="E75" s="32" t="s">
        <v>50</v>
      </c>
      <c r="F75" s="35"/>
      <c r="G75" s="35"/>
      <c r="H75" s="108">
        <f t="shared" ref="H75:J77" si="27">SUM(H76)</f>
        <v>96060</v>
      </c>
      <c r="I75" s="108">
        <f t="shared" si="27"/>
        <v>0</v>
      </c>
      <c r="J75" s="108">
        <f t="shared" si="27"/>
        <v>0</v>
      </c>
    </row>
    <row r="76" spans="1:10">
      <c r="A76" s="27" t="s">
        <v>262</v>
      </c>
      <c r="B76" s="13" t="s">
        <v>20</v>
      </c>
      <c r="C76" s="31">
        <v>807</v>
      </c>
      <c r="D76" s="32" t="s">
        <v>51</v>
      </c>
      <c r="E76" s="32" t="s">
        <v>72</v>
      </c>
      <c r="F76" s="35"/>
      <c r="G76" s="35"/>
      <c r="H76" s="108">
        <f t="shared" si="27"/>
        <v>96060</v>
      </c>
      <c r="I76" s="108">
        <f t="shared" si="27"/>
        <v>0</v>
      </c>
      <c r="J76" s="108">
        <f t="shared" si="27"/>
        <v>0</v>
      </c>
    </row>
    <row r="77" spans="1:10" ht="22.5">
      <c r="A77" s="27" t="s">
        <v>263</v>
      </c>
      <c r="B77" s="11" t="s">
        <v>52</v>
      </c>
      <c r="C77" s="31">
        <v>807</v>
      </c>
      <c r="D77" s="32" t="s">
        <v>51</v>
      </c>
      <c r="E77" s="32" t="s">
        <v>72</v>
      </c>
      <c r="F77" s="67" t="s">
        <v>116</v>
      </c>
      <c r="G77" s="35"/>
      <c r="H77" s="108">
        <f t="shared" si="27"/>
        <v>96060</v>
      </c>
      <c r="I77" s="108">
        <f t="shared" si="27"/>
        <v>0</v>
      </c>
      <c r="J77" s="108">
        <f t="shared" si="27"/>
        <v>0</v>
      </c>
    </row>
    <row r="78" spans="1:10" ht="22.5">
      <c r="A78" s="27" t="s">
        <v>264</v>
      </c>
      <c r="B78" s="11" t="s">
        <v>53</v>
      </c>
      <c r="C78" s="31">
        <v>807</v>
      </c>
      <c r="D78" s="32" t="s">
        <v>51</v>
      </c>
      <c r="E78" s="32" t="s">
        <v>72</v>
      </c>
      <c r="F78" s="67" t="s">
        <v>115</v>
      </c>
      <c r="G78" s="35"/>
      <c r="H78" s="108">
        <f>SUM(H79)</f>
        <v>96060</v>
      </c>
      <c r="I78" s="108">
        <f>SUM(I79)</f>
        <v>0</v>
      </c>
      <c r="J78" s="108">
        <f>SUM(J79)</f>
        <v>0</v>
      </c>
    </row>
    <row r="79" spans="1:10" ht="45" customHeight="1">
      <c r="A79" s="27" t="s">
        <v>265</v>
      </c>
      <c r="B79" s="154" t="s">
        <v>73</v>
      </c>
      <c r="C79" s="29">
        <v>807</v>
      </c>
      <c r="D79" s="30" t="s">
        <v>51</v>
      </c>
      <c r="E79" s="30" t="s">
        <v>72</v>
      </c>
      <c r="F79" s="30">
        <v>9330051180</v>
      </c>
      <c r="G79" s="30"/>
      <c r="H79" s="109">
        <f>SUM(H80+H82)</f>
        <v>96060</v>
      </c>
      <c r="I79" s="108">
        <f>SUM(I80+I82)</f>
        <v>0</v>
      </c>
      <c r="J79" s="108">
        <f>SUM(J80+J82)</f>
        <v>0</v>
      </c>
    </row>
    <row r="80" spans="1:10" ht="67.5">
      <c r="A80" s="27" t="s">
        <v>266</v>
      </c>
      <c r="B80" s="11" t="s">
        <v>55</v>
      </c>
      <c r="C80" s="37">
        <v>807</v>
      </c>
      <c r="D80" s="38" t="s">
        <v>51</v>
      </c>
      <c r="E80" s="38" t="s">
        <v>72</v>
      </c>
      <c r="F80" s="66">
        <v>9330051180</v>
      </c>
      <c r="G80" s="36">
        <v>100</v>
      </c>
      <c r="H80" s="116">
        <f>SUM(H81)</f>
        <v>95416</v>
      </c>
      <c r="I80" s="109">
        <f>SUM(I81)</f>
        <v>0</v>
      </c>
      <c r="J80" s="109">
        <f>SUM(J81)</f>
        <v>0</v>
      </c>
    </row>
    <row r="81" spans="1:10" ht="33.75">
      <c r="A81" s="27" t="s">
        <v>267</v>
      </c>
      <c r="B81" s="11" t="s">
        <v>57</v>
      </c>
      <c r="C81" s="37">
        <v>807</v>
      </c>
      <c r="D81" s="38" t="s">
        <v>51</v>
      </c>
      <c r="E81" s="38" t="s">
        <v>72</v>
      </c>
      <c r="F81" s="72">
        <v>9330051180</v>
      </c>
      <c r="G81" s="36">
        <v>120</v>
      </c>
      <c r="H81" s="185">
        <v>95416</v>
      </c>
      <c r="I81" s="109">
        <v>0</v>
      </c>
      <c r="J81" s="109">
        <v>0</v>
      </c>
    </row>
    <row r="82" spans="1:10" ht="33.75">
      <c r="A82" s="27" t="s">
        <v>268</v>
      </c>
      <c r="B82" s="80" t="s">
        <v>147</v>
      </c>
      <c r="C82" s="37">
        <v>807</v>
      </c>
      <c r="D82" s="38" t="s">
        <v>51</v>
      </c>
      <c r="E82" s="38" t="s">
        <v>72</v>
      </c>
      <c r="F82" s="72">
        <v>9330051180</v>
      </c>
      <c r="G82" s="36">
        <v>200</v>
      </c>
      <c r="H82" s="109">
        <f>SUM(H83)</f>
        <v>644</v>
      </c>
      <c r="I82" s="109">
        <f t="shared" ref="I82:J82" si="28">SUM(I83)</f>
        <v>0</v>
      </c>
      <c r="J82" s="109">
        <f t="shared" si="28"/>
        <v>0</v>
      </c>
    </row>
    <row r="83" spans="1:10" ht="33.75">
      <c r="A83" s="27" t="s">
        <v>269</v>
      </c>
      <c r="B83" s="11" t="s">
        <v>63</v>
      </c>
      <c r="C83" s="37">
        <v>807</v>
      </c>
      <c r="D83" s="38" t="s">
        <v>51</v>
      </c>
      <c r="E83" s="38" t="s">
        <v>72</v>
      </c>
      <c r="F83" s="72">
        <v>9330051180</v>
      </c>
      <c r="G83" s="36">
        <v>240</v>
      </c>
      <c r="H83" s="152">
        <v>644</v>
      </c>
      <c r="I83" s="108">
        <v>0</v>
      </c>
      <c r="J83" s="108">
        <v>0</v>
      </c>
    </row>
    <row r="84" spans="1:10" ht="22.5">
      <c r="A84" s="27" t="s">
        <v>270</v>
      </c>
      <c r="B84" s="14" t="s">
        <v>22</v>
      </c>
      <c r="C84" s="37">
        <v>807</v>
      </c>
      <c r="D84" s="38" t="s">
        <v>72</v>
      </c>
      <c r="E84" s="38" t="s">
        <v>50</v>
      </c>
      <c r="F84" s="38"/>
      <c r="G84" s="38"/>
      <c r="H84" s="108">
        <f>SUM(H85+H94)</f>
        <v>33207.949999999997</v>
      </c>
      <c r="I84" s="108">
        <f>SUM(I85+I94)</f>
        <v>10000</v>
      </c>
      <c r="J84" s="108">
        <f>SUM(J85+J94)</f>
        <v>0</v>
      </c>
    </row>
    <row r="85" spans="1:10" ht="45">
      <c r="A85" s="27" t="s">
        <v>271</v>
      </c>
      <c r="B85" s="34" t="s">
        <v>24</v>
      </c>
      <c r="C85" s="37">
        <v>807</v>
      </c>
      <c r="D85" s="38" t="s">
        <v>72</v>
      </c>
      <c r="E85" s="38" t="s">
        <v>74</v>
      </c>
      <c r="F85" s="38"/>
      <c r="G85" s="30"/>
      <c r="H85" s="109">
        <f t="shared" ref="H85:J86" si="29">SUM(H86)</f>
        <v>2700</v>
      </c>
      <c r="I85" s="109">
        <f t="shared" si="29"/>
        <v>0</v>
      </c>
      <c r="J85" s="109">
        <f t="shared" si="29"/>
        <v>0</v>
      </c>
    </row>
    <row r="86" spans="1:10" ht="45">
      <c r="A86" s="27" t="s">
        <v>272</v>
      </c>
      <c r="B86" s="28" t="s">
        <v>100</v>
      </c>
      <c r="C86" s="37">
        <v>807</v>
      </c>
      <c r="D86" s="38" t="s">
        <v>72</v>
      </c>
      <c r="E86" s="38" t="s">
        <v>74</v>
      </c>
      <c r="F86" s="38" t="s">
        <v>117</v>
      </c>
      <c r="G86" s="38"/>
      <c r="H86" s="108">
        <f t="shared" si="29"/>
        <v>2700</v>
      </c>
      <c r="I86" s="108">
        <f t="shared" si="29"/>
        <v>0</v>
      </c>
      <c r="J86" s="108">
        <f t="shared" si="29"/>
        <v>0</v>
      </c>
    </row>
    <row r="87" spans="1:10" ht="21.75" customHeight="1">
      <c r="A87" s="27" t="s">
        <v>273</v>
      </c>
      <c r="B87" s="14" t="s">
        <v>103</v>
      </c>
      <c r="C87" s="37">
        <v>807</v>
      </c>
      <c r="D87" s="38" t="s">
        <v>72</v>
      </c>
      <c r="E87" s="38" t="s">
        <v>74</v>
      </c>
      <c r="F87" s="38" t="s">
        <v>125</v>
      </c>
      <c r="G87" s="38"/>
      <c r="H87" s="108">
        <f>SUM(H88+H91)</f>
        <v>2700</v>
      </c>
      <c r="I87" s="108">
        <f>SUM(I88+I91)</f>
        <v>0</v>
      </c>
      <c r="J87" s="108">
        <f>SUM(J88+J91)</f>
        <v>0</v>
      </c>
    </row>
    <row r="88" spans="1:10" ht="112.5">
      <c r="A88" s="27" t="s">
        <v>274</v>
      </c>
      <c r="B88" s="14" t="s">
        <v>105</v>
      </c>
      <c r="C88" s="37">
        <v>807</v>
      </c>
      <c r="D88" s="38" t="s">
        <v>72</v>
      </c>
      <c r="E88" s="38" t="s">
        <v>74</v>
      </c>
      <c r="F88" s="38" t="s">
        <v>128</v>
      </c>
      <c r="G88" s="38"/>
      <c r="H88" s="108">
        <f t="shared" ref="H88:J89" si="30">SUM(H89)</f>
        <v>1200</v>
      </c>
      <c r="I88" s="108">
        <f t="shared" si="30"/>
        <v>0</v>
      </c>
      <c r="J88" s="108">
        <f t="shared" si="30"/>
        <v>0</v>
      </c>
    </row>
    <row r="89" spans="1:10" ht="33.75">
      <c r="A89" s="27" t="s">
        <v>275</v>
      </c>
      <c r="B89" s="80" t="s">
        <v>147</v>
      </c>
      <c r="C89" s="37">
        <v>807</v>
      </c>
      <c r="D89" s="38" t="s">
        <v>72</v>
      </c>
      <c r="E89" s="38" t="s">
        <v>74</v>
      </c>
      <c r="F89" s="38" t="s">
        <v>128</v>
      </c>
      <c r="G89" s="38" t="s">
        <v>62</v>
      </c>
      <c r="H89" s="108">
        <f t="shared" si="30"/>
        <v>1200</v>
      </c>
      <c r="I89" s="108">
        <f t="shared" si="30"/>
        <v>0</v>
      </c>
      <c r="J89" s="108">
        <f t="shared" si="30"/>
        <v>0</v>
      </c>
    </row>
    <row r="90" spans="1:10" ht="33.75">
      <c r="A90" s="27" t="s">
        <v>276</v>
      </c>
      <c r="B90" s="11" t="s">
        <v>63</v>
      </c>
      <c r="C90" s="37">
        <v>807</v>
      </c>
      <c r="D90" s="38" t="s">
        <v>72</v>
      </c>
      <c r="E90" s="38" t="s">
        <v>74</v>
      </c>
      <c r="F90" s="38" t="s">
        <v>128</v>
      </c>
      <c r="G90" s="38" t="s">
        <v>64</v>
      </c>
      <c r="H90" s="108">
        <v>1200</v>
      </c>
      <c r="I90" s="108">
        <v>0</v>
      </c>
      <c r="J90" s="108">
        <v>0</v>
      </c>
    </row>
    <row r="91" spans="1:10" ht="101.25" customHeight="1">
      <c r="A91" s="27" t="s">
        <v>277</v>
      </c>
      <c r="B91" s="14" t="s">
        <v>106</v>
      </c>
      <c r="C91" s="37">
        <v>807</v>
      </c>
      <c r="D91" s="38" t="s">
        <v>72</v>
      </c>
      <c r="E91" s="38" t="s">
        <v>74</v>
      </c>
      <c r="F91" s="38" t="s">
        <v>129</v>
      </c>
      <c r="G91" s="38"/>
      <c r="H91" s="109">
        <f t="shared" ref="H91:J92" si="31">SUM(H92)</f>
        <v>1500</v>
      </c>
      <c r="I91" s="109">
        <f t="shared" si="31"/>
        <v>0</v>
      </c>
      <c r="J91" s="109">
        <f t="shared" si="31"/>
        <v>0</v>
      </c>
    </row>
    <row r="92" spans="1:10" ht="33.75">
      <c r="A92" s="27" t="s">
        <v>278</v>
      </c>
      <c r="B92" s="80" t="s">
        <v>147</v>
      </c>
      <c r="C92" s="37">
        <v>807</v>
      </c>
      <c r="D92" s="38" t="s">
        <v>72</v>
      </c>
      <c r="E92" s="38" t="s">
        <v>74</v>
      </c>
      <c r="F92" s="38" t="s">
        <v>129</v>
      </c>
      <c r="G92" s="38" t="s">
        <v>62</v>
      </c>
      <c r="H92" s="116">
        <f t="shared" si="31"/>
        <v>1500</v>
      </c>
      <c r="I92" s="116">
        <f t="shared" si="31"/>
        <v>0</v>
      </c>
      <c r="J92" s="116">
        <f t="shared" si="31"/>
        <v>0</v>
      </c>
    </row>
    <row r="93" spans="1:10" ht="33.75">
      <c r="A93" s="27" t="s">
        <v>279</v>
      </c>
      <c r="B93" s="11" t="s">
        <v>63</v>
      </c>
      <c r="C93" s="37">
        <v>807</v>
      </c>
      <c r="D93" s="38" t="s">
        <v>72</v>
      </c>
      <c r="E93" s="38" t="s">
        <v>74</v>
      </c>
      <c r="F93" s="38" t="s">
        <v>129</v>
      </c>
      <c r="G93" s="38" t="s">
        <v>64</v>
      </c>
      <c r="H93" s="116">
        <v>1500</v>
      </c>
      <c r="I93" s="116">
        <v>0</v>
      </c>
      <c r="J93" s="116">
        <v>0</v>
      </c>
    </row>
    <row r="94" spans="1:10">
      <c r="A94" s="27" t="s">
        <v>280</v>
      </c>
      <c r="B94" s="92" t="s">
        <v>162</v>
      </c>
      <c r="C94" s="93">
        <v>807</v>
      </c>
      <c r="D94" s="94" t="s">
        <v>72</v>
      </c>
      <c r="E94" s="94" t="s">
        <v>163</v>
      </c>
      <c r="F94" s="94"/>
      <c r="G94" s="94"/>
      <c r="H94" s="116">
        <f>SUM(H95)</f>
        <v>30507.95</v>
      </c>
      <c r="I94" s="116">
        <f t="shared" ref="I94:J94" si="32">SUM(I95)</f>
        <v>10000</v>
      </c>
      <c r="J94" s="116">
        <f t="shared" si="32"/>
        <v>0</v>
      </c>
    </row>
    <row r="95" spans="1:10" ht="45">
      <c r="A95" s="27" t="s">
        <v>281</v>
      </c>
      <c r="B95" s="28" t="s">
        <v>100</v>
      </c>
      <c r="C95" s="114">
        <v>807</v>
      </c>
      <c r="D95" s="115" t="s">
        <v>72</v>
      </c>
      <c r="E95" s="115" t="s">
        <v>163</v>
      </c>
      <c r="F95" s="115" t="s">
        <v>117</v>
      </c>
      <c r="G95" s="115"/>
      <c r="H95" s="116">
        <f>SUM(H96)</f>
        <v>30507.95</v>
      </c>
      <c r="I95" s="116">
        <f t="shared" ref="I95:J95" si="33">SUM(I96)</f>
        <v>10000</v>
      </c>
      <c r="J95" s="116">
        <f t="shared" si="33"/>
        <v>0</v>
      </c>
    </row>
    <row r="96" spans="1:10" ht="22.5">
      <c r="A96" s="27" t="s">
        <v>282</v>
      </c>
      <c r="B96" s="14" t="s">
        <v>103</v>
      </c>
      <c r="C96" s="114">
        <v>807</v>
      </c>
      <c r="D96" s="115" t="s">
        <v>72</v>
      </c>
      <c r="E96" s="115" t="s">
        <v>163</v>
      </c>
      <c r="F96" s="115" t="s">
        <v>125</v>
      </c>
      <c r="G96" s="115"/>
      <c r="H96" s="116">
        <f>SUM(H97+H100+H103)</f>
        <v>30507.95</v>
      </c>
      <c r="I96" s="116">
        <f t="shared" ref="I96:J96" si="34">SUM(I97+I100+I103)</f>
        <v>10000</v>
      </c>
      <c r="J96" s="116">
        <f t="shared" si="34"/>
        <v>0</v>
      </c>
    </row>
    <row r="97" spans="1:10" ht="77.25" customHeight="1">
      <c r="A97" s="27" t="s">
        <v>283</v>
      </c>
      <c r="B97" s="99" t="s">
        <v>165</v>
      </c>
      <c r="C97" s="93">
        <v>807</v>
      </c>
      <c r="D97" s="94" t="s">
        <v>72</v>
      </c>
      <c r="E97" s="94" t="s">
        <v>163</v>
      </c>
      <c r="F97" s="94" t="s">
        <v>164</v>
      </c>
      <c r="G97" s="94"/>
      <c r="H97" s="116">
        <f>SUM(H98)</f>
        <v>80</v>
      </c>
      <c r="I97" s="116">
        <f t="shared" ref="I97:J97" si="35">SUM(I98)</f>
        <v>10000</v>
      </c>
      <c r="J97" s="116">
        <f t="shared" si="35"/>
        <v>0</v>
      </c>
    </row>
    <row r="98" spans="1:10" ht="33.75">
      <c r="A98" s="27" t="s">
        <v>284</v>
      </c>
      <c r="B98" s="95" t="s">
        <v>147</v>
      </c>
      <c r="C98" s="93">
        <v>807</v>
      </c>
      <c r="D98" s="94" t="s">
        <v>72</v>
      </c>
      <c r="E98" s="94" t="s">
        <v>163</v>
      </c>
      <c r="F98" s="94" t="s">
        <v>164</v>
      </c>
      <c r="G98" s="94" t="s">
        <v>62</v>
      </c>
      <c r="H98" s="116">
        <f>SUM(H99)</f>
        <v>80</v>
      </c>
      <c r="I98" s="116">
        <f t="shared" ref="I98:J98" si="36">SUM(I99)</f>
        <v>10000</v>
      </c>
      <c r="J98" s="116">
        <f t="shared" si="36"/>
        <v>0</v>
      </c>
    </row>
    <row r="99" spans="1:10" ht="33.75">
      <c r="A99" s="27" t="s">
        <v>285</v>
      </c>
      <c r="B99" s="11" t="s">
        <v>63</v>
      </c>
      <c r="C99" s="93">
        <v>807</v>
      </c>
      <c r="D99" s="94" t="s">
        <v>72</v>
      </c>
      <c r="E99" s="94" t="s">
        <v>163</v>
      </c>
      <c r="F99" s="94" t="s">
        <v>164</v>
      </c>
      <c r="G99" s="94" t="s">
        <v>64</v>
      </c>
      <c r="H99" s="144">
        <v>80</v>
      </c>
      <c r="I99" s="116">
        <v>10000</v>
      </c>
      <c r="J99" s="116">
        <v>0</v>
      </c>
    </row>
    <row r="100" spans="1:10" ht="90">
      <c r="A100" s="27" t="s">
        <v>286</v>
      </c>
      <c r="B100" s="99" t="s">
        <v>174</v>
      </c>
      <c r="C100" s="111">
        <v>807</v>
      </c>
      <c r="D100" s="112" t="s">
        <v>72</v>
      </c>
      <c r="E100" s="112" t="s">
        <v>163</v>
      </c>
      <c r="F100" s="112" t="s">
        <v>172</v>
      </c>
      <c r="G100" s="112"/>
      <c r="H100" s="116">
        <f>SUM(H101)</f>
        <v>28979</v>
      </c>
      <c r="I100" s="116">
        <f t="shared" ref="I100:J101" si="37">SUM(I101)</f>
        <v>0</v>
      </c>
      <c r="J100" s="116">
        <f t="shared" si="37"/>
        <v>0</v>
      </c>
    </row>
    <row r="101" spans="1:10" ht="33.75">
      <c r="A101" s="27" t="s">
        <v>287</v>
      </c>
      <c r="B101" s="11" t="s">
        <v>147</v>
      </c>
      <c r="C101" s="111">
        <v>807</v>
      </c>
      <c r="D101" s="112" t="s">
        <v>72</v>
      </c>
      <c r="E101" s="112" t="s">
        <v>163</v>
      </c>
      <c r="F101" s="112" t="s">
        <v>172</v>
      </c>
      <c r="G101" s="112" t="s">
        <v>62</v>
      </c>
      <c r="H101" s="116">
        <f>SUM(H102)</f>
        <v>28979</v>
      </c>
      <c r="I101" s="116">
        <f t="shared" si="37"/>
        <v>0</v>
      </c>
      <c r="J101" s="116">
        <f t="shared" si="37"/>
        <v>0</v>
      </c>
    </row>
    <row r="102" spans="1:10" ht="33.75">
      <c r="A102" s="27" t="s">
        <v>288</v>
      </c>
      <c r="B102" s="11" t="s">
        <v>63</v>
      </c>
      <c r="C102" s="29">
        <v>807</v>
      </c>
      <c r="D102" s="30" t="s">
        <v>72</v>
      </c>
      <c r="E102" s="30" t="s">
        <v>163</v>
      </c>
      <c r="F102" s="30" t="s">
        <v>172</v>
      </c>
      <c r="G102" s="30" t="s">
        <v>64</v>
      </c>
      <c r="H102" s="185">
        <v>28979</v>
      </c>
      <c r="I102" s="109">
        <v>0</v>
      </c>
      <c r="J102" s="109">
        <v>0</v>
      </c>
    </row>
    <row r="103" spans="1:10" ht="90" customHeight="1">
      <c r="A103" s="27" t="s">
        <v>289</v>
      </c>
      <c r="B103" s="99" t="s">
        <v>181</v>
      </c>
      <c r="C103" s="111">
        <v>807</v>
      </c>
      <c r="D103" s="112" t="s">
        <v>72</v>
      </c>
      <c r="E103" s="112" t="s">
        <v>163</v>
      </c>
      <c r="F103" s="112" t="s">
        <v>173</v>
      </c>
      <c r="G103" s="112"/>
      <c r="H103" s="116">
        <f>SUM(H104)</f>
        <v>1448.95</v>
      </c>
      <c r="I103" s="116">
        <f t="shared" ref="I103:J103" si="38">SUM(I104)</f>
        <v>0</v>
      </c>
      <c r="J103" s="116">
        <f t="shared" si="38"/>
        <v>0</v>
      </c>
    </row>
    <row r="104" spans="1:10" ht="33.75">
      <c r="A104" s="27" t="s">
        <v>290</v>
      </c>
      <c r="B104" s="110" t="s">
        <v>147</v>
      </c>
      <c r="C104" s="111">
        <v>807</v>
      </c>
      <c r="D104" s="112" t="s">
        <v>72</v>
      </c>
      <c r="E104" s="112" t="s">
        <v>163</v>
      </c>
      <c r="F104" s="112" t="s">
        <v>173</v>
      </c>
      <c r="G104" s="112" t="s">
        <v>62</v>
      </c>
      <c r="H104" s="116">
        <f>SUM(H105)</f>
        <v>1448.95</v>
      </c>
      <c r="I104" s="116">
        <f t="shared" ref="I104:J104" si="39">SUM(I105)</f>
        <v>0</v>
      </c>
      <c r="J104" s="116">
        <f t="shared" si="39"/>
        <v>0</v>
      </c>
    </row>
    <row r="105" spans="1:10" ht="33.75">
      <c r="A105" s="27" t="s">
        <v>291</v>
      </c>
      <c r="B105" s="11" t="s">
        <v>63</v>
      </c>
      <c r="C105" s="111">
        <v>807</v>
      </c>
      <c r="D105" s="112" t="s">
        <v>72</v>
      </c>
      <c r="E105" s="112" t="s">
        <v>163</v>
      </c>
      <c r="F105" s="112" t="s">
        <v>173</v>
      </c>
      <c r="G105" s="112" t="s">
        <v>64</v>
      </c>
      <c r="H105" s="144">
        <v>1448.95</v>
      </c>
      <c r="I105" s="116">
        <v>0</v>
      </c>
      <c r="J105" s="116">
        <v>0</v>
      </c>
    </row>
    <row r="106" spans="1:10">
      <c r="A106" s="27" t="s">
        <v>292</v>
      </c>
      <c r="B106" s="34" t="s">
        <v>26</v>
      </c>
      <c r="C106" s="37">
        <v>807</v>
      </c>
      <c r="D106" s="38" t="s">
        <v>59</v>
      </c>
      <c r="E106" s="38" t="s">
        <v>50</v>
      </c>
      <c r="F106" s="38"/>
      <c r="G106" s="38"/>
      <c r="H106" s="109">
        <f>SUM(H107)</f>
        <v>2151692.17</v>
      </c>
      <c r="I106" s="109">
        <f t="shared" ref="I106:J106" si="40">SUM(I107)</f>
        <v>46800</v>
      </c>
      <c r="J106" s="109">
        <f t="shared" si="40"/>
        <v>46800</v>
      </c>
    </row>
    <row r="107" spans="1:10">
      <c r="A107" s="27" t="s">
        <v>293</v>
      </c>
      <c r="B107" s="34" t="s">
        <v>28</v>
      </c>
      <c r="C107" s="37">
        <v>807</v>
      </c>
      <c r="D107" s="38" t="s">
        <v>59</v>
      </c>
      <c r="E107" s="38" t="s">
        <v>74</v>
      </c>
      <c r="F107" s="38"/>
      <c r="G107" s="38"/>
      <c r="H107" s="109">
        <f>SUM(H108)</f>
        <v>2151692.17</v>
      </c>
      <c r="I107" s="109">
        <f t="shared" ref="H107:J108" si="41">SUM(I108)</f>
        <v>46800</v>
      </c>
      <c r="J107" s="109">
        <f t="shared" si="41"/>
        <v>46800</v>
      </c>
    </row>
    <row r="108" spans="1:10" ht="45">
      <c r="A108" s="27" t="s">
        <v>294</v>
      </c>
      <c r="B108" s="28" t="s">
        <v>100</v>
      </c>
      <c r="C108" s="37">
        <v>807</v>
      </c>
      <c r="D108" s="38" t="s">
        <v>59</v>
      </c>
      <c r="E108" s="38" t="s">
        <v>74</v>
      </c>
      <c r="F108" s="38" t="s">
        <v>117</v>
      </c>
      <c r="G108" s="38"/>
      <c r="H108" s="109">
        <f t="shared" si="41"/>
        <v>2151692.17</v>
      </c>
      <c r="I108" s="109">
        <f t="shared" si="41"/>
        <v>46800</v>
      </c>
      <c r="J108" s="109">
        <f t="shared" si="41"/>
        <v>46800</v>
      </c>
    </row>
    <row r="109" spans="1:10" ht="33.75">
      <c r="A109" s="27" t="s">
        <v>295</v>
      </c>
      <c r="B109" s="14" t="s">
        <v>141</v>
      </c>
      <c r="C109" s="37">
        <v>807</v>
      </c>
      <c r="D109" s="38" t="s">
        <v>59</v>
      </c>
      <c r="E109" s="38" t="s">
        <v>74</v>
      </c>
      <c r="F109" s="38" t="s">
        <v>130</v>
      </c>
      <c r="G109" s="38"/>
      <c r="H109" s="108">
        <f>SUM(H110+H113+H116+H119+H122)</f>
        <v>2151692.17</v>
      </c>
      <c r="I109" s="108">
        <f t="shared" ref="I109:J109" si="42">SUM(I110+I113+I116+I119+I122)</f>
        <v>46800</v>
      </c>
      <c r="J109" s="108">
        <f t="shared" si="42"/>
        <v>46800</v>
      </c>
    </row>
    <row r="110" spans="1:10" ht="79.5" customHeight="1">
      <c r="A110" s="27" t="s">
        <v>296</v>
      </c>
      <c r="B110" s="14" t="s">
        <v>142</v>
      </c>
      <c r="C110" s="37">
        <v>807</v>
      </c>
      <c r="D110" s="38" t="s">
        <v>59</v>
      </c>
      <c r="E110" s="38" t="s">
        <v>74</v>
      </c>
      <c r="F110" s="38" t="s">
        <v>131</v>
      </c>
      <c r="G110" s="38"/>
      <c r="H110" s="108">
        <f t="shared" ref="H110:J111" si="43">SUM(H111)</f>
        <v>860390</v>
      </c>
      <c r="I110" s="108">
        <f t="shared" si="43"/>
        <v>46800</v>
      </c>
      <c r="J110" s="108">
        <f t="shared" si="43"/>
        <v>46800</v>
      </c>
    </row>
    <row r="111" spans="1:10" ht="33.75">
      <c r="A111" s="27" t="s">
        <v>297</v>
      </c>
      <c r="B111" s="80" t="s">
        <v>147</v>
      </c>
      <c r="C111" s="37">
        <v>807</v>
      </c>
      <c r="D111" s="38" t="s">
        <v>59</v>
      </c>
      <c r="E111" s="38" t="s">
        <v>74</v>
      </c>
      <c r="F111" s="38" t="s">
        <v>131</v>
      </c>
      <c r="G111" s="38" t="s">
        <v>62</v>
      </c>
      <c r="H111" s="108">
        <f t="shared" si="43"/>
        <v>860390</v>
      </c>
      <c r="I111" s="108">
        <f t="shared" si="43"/>
        <v>46800</v>
      </c>
      <c r="J111" s="108">
        <f t="shared" si="43"/>
        <v>46800</v>
      </c>
    </row>
    <row r="112" spans="1:10" ht="33.75">
      <c r="A112" s="27" t="s">
        <v>298</v>
      </c>
      <c r="B112" s="11" t="s">
        <v>63</v>
      </c>
      <c r="C112" s="37">
        <v>807</v>
      </c>
      <c r="D112" s="38" t="s">
        <v>59</v>
      </c>
      <c r="E112" s="38" t="s">
        <v>74</v>
      </c>
      <c r="F112" s="38" t="s">
        <v>131</v>
      </c>
      <c r="G112" s="38" t="s">
        <v>64</v>
      </c>
      <c r="H112" s="152">
        <v>860390</v>
      </c>
      <c r="I112" s="108">
        <v>46800</v>
      </c>
      <c r="J112" s="108">
        <v>46800</v>
      </c>
    </row>
    <row r="113" spans="1:10" ht="128.25" customHeight="1">
      <c r="A113" s="27" t="s">
        <v>299</v>
      </c>
      <c r="B113" s="99" t="s">
        <v>170</v>
      </c>
      <c r="C113" s="103">
        <v>807</v>
      </c>
      <c r="D113" s="104" t="s">
        <v>59</v>
      </c>
      <c r="E113" s="104" t="s">
        <v>74</v>
      </c>
      <c r="F113" s="104" t="s">
        <v>168</v>
      </c>
      <c r="G113" s="104"/>
      <c r="H113" s="108">
        <f>SUM(H114)</f>
        <v>195203</v>
      </c>
      <c r="I113" s="108">
        <f t="shared" ref="I113:J113" si="44">SUM(I114)</f>
        <v>0</v>
      </c>
      <c r="J113" s="108">
        <f t="shared" si="44"/>
        <v>0</v>
      </c>
    </row>
    <row r="114" spans="1:10" ht="33.75">
      <c r="A114" s="27" t="s">
        <v>300</v>
      </c>
      <c r="B114" s="110" t="s">
        <v>147</v>
      </c>
      <c r="C114" s="103">
        <v>807</v>
      </c>
      <c r="D114" s="104" t="s">
        <v>59</v>
      </c>
      <c r="E114" s="104" t="s">
        <v>74</v>
      </c>
      <c r="F114" s="104" t="s">
        <v>168</v>
      </c>
      <c r="G114" s="104" t="s">
        <v>62</v>
      </c>
      <c r="H114" s="108">
        <f>SUM(H115)</f>
        <v>195203</v>
      </c>
      <c r="I114" s="108">
        <f t="shared" ref="I114:J114" si="45">SUM(I115)</f>
        <v>0</v>
      </c>
      <c r="J114" s="108">
        <f t="shared" si="45"/>
        <v>0</v>
      </c>
    </row>
    <row r="115" spans="1:10" ht="33.75">
      <c r="A115" s="27" t="s">
        <v>301</v>
      </c>
      <c r="B115" s="11" t="s">
        <v>63</v>
      </c>
      <c r="C115" s="103">
        <v>807</v>
      </c>
      <c r="D115" s="104" t="s">
        <v>59</v>
      </c>
      <c r="E115" s="104" t="s">
        <v>74</v>
      </c>
      <c r="F115" s="104" t="s">
        <v>168</v>
      </c>
      <c r="G115" s="30" t="s">
        <v>64</v>
      </c>
      <c r="H115" s="185">
        <v>195203</v>
      </c>
      <c r="I115" s="109">
        <v>0</v>
      </c>
      <c r="J115" s="109">
        <v>0</v>
      </c>
    </row>
    <row r="116" spans="1:10" ht="135">
      <c r="A116" s="27" t="s">
        <v>302</v>
      </c>
      <c r="B116" s="99" t="s">
        <v>178</v>
      </c>
      <c r="C116" s="126">
        <v>807</v>
      </c>
      <c r="D116" s="127" t="s">
        <v>59</v>
      </c>
      <c r="E116" s="127" t="s">
        <v>74</v>
      </c>
      <c r="F116" s="127" t="s">
        <v>177</v>
      </c>
      <c r="G116" s="127"/>
      <c r="H116" s="108">
        <f>SUM(H117)</f>
        <v>1083314</v>
      </c>
      <c r="I116" s="108">
        <f t="shared" ref="I116:J116" si="46">SUM(I117)</f>
        <v>0</v>
      </c>
      <c r="J116" s="108">
        <f t="shared" si="46"/>
        <v>0</v>
      </c>
    </row>
    <row r="117" spans="1:10" ht="33.75">
      <c r="A117" s="27" t="s">
        <v>303</v>
      </c>
      <c r="B117" s="124" t="s">
        <v>147</v>
      </c>
      <c r="C117" s="126">
        <v>807</v>
      </c>
      <c r="D117" s="127" t="s">
        <v>59</v>
      </c>
      <c r="E117" s="127" t="s">
        <v>74</v>
      </c>
      <c r="F117" s="127" t="s">
        <v>177</v>
      </c>
      <c r="G117" s="127" t="s">
        <v>62</v>
      </c>
      <c r="H117" s="108">
        <f>SUM(H118)</f>
        <v>1083314</v>
      </c>
      <c r="I117" s="108">
        <f t="shared" ref="I117:J117" si="47">SUM(I118)</f>
        <v>0</v>
      </c>
      <c r="J117" s="108">
        <f t="shared" si="47"/>
        <v>0</v>
      </c>
    </row>
    <row r="118" spans="1:10" ht="33.75">
      <c r="A118" s="27" t="s">
        <v>304</v>
      </c>
      <c r="B118" s="11" t="s">
        <v>63</v>
      </c>
      <c r="C118" s="126">
        <v>807</v>
      </c>
      <c r="D118" s="127" t="s">
        <v>59</v>
      </c>
      <c r="E118" s="127" t="s">
        <v>74</v>
      </c>
      <c r="F118" s="127" t="s">
        <v>177</v>
      </c>
      <c r="G118" s="127" t="s">
        <v>64</v>
      </c>
      <c r="H118" s="152">
        <v>1083314</v>
      </c>
      <c r="I118" s="108">
        <v>0</v>
      </c>
      <c r="J118" s="108">
        <v>0</v>
      </c>
    </row>
    <row r="119" spans="1:10" ht="135">
      <c r="A119" s="27" t="s">
        <v>305</v>
      </c>
      <c r="B119" s="99" t="s">
        <v>171</v>
      </c>
      <c r="C119" s="103">
        <v>807</v>
      </c>
      <c r="D119" s="104" t="s">
        <v>59</v>
      </c>
      <c r="E119" s="104" t="s">
        <v>74</v>
      </c>
      <c r="F119" s="104" t="s">
        <v>169</v>
      </c>
      <c r="G119" s="104"/>
      <c r="H119" s="108">
        <f>SUM(H120)</f>
        <v>1952.03</v>
      </c>
      <c r="I119" s="108">
        <f t="shared" ref="I119:J119" si="48">SUM(I120)</f>
        <v>0</v>
      </c>
      <c r="J119" s="108">
        <f t="shared" si="48"/>
        <v>0</v>
      </c>
    </row>
    <row r="120" spans="1:10" ht="33.75">
      <c r="A120" s="27" t="s">
        <v>306</v>
      </c>
      <c r="B120" s="110" t="s">
        <v>147</v>
      </c>
      <c r="C120" s="103">
        <v>807</v>
      </c>
      <c r="D120" s="104" t="s">
        <v>59</v>
      </c>
      <c r="E120" s="104" t="s">
        <v>74</v>
      </c>
      <c r="F120" s="104" t="s">
        <v>169</v>
      </c>
      <c r="G120" s="104" t="s">
        <v>62</v>
      </c>
      <c r="H120" s="108">
        <f>SUM(H121)</f>
        <v>1952.03</v>
      </c>
      <c r="I120" s="108">
        <f t="shared" ref="I120:J120" si="49">SUM(I121)</f>
        <v>0</v>
      </c>
      <c r="J120" s="108">
        <f t="shared" si="49"/>
        <v>0</v>
      </c>
    </row>
    <row r="121" spans="1:10" ht="33.75">
      <c r="A121" s="27" t="s">
        <v>307</v>
      </c>
      <c r="B121" s="11" t="s">
        <v>63</v>
      </c>
      <c r="C121" s="103">
        <v>807</v>
      </c>
      <c r="D121" s="104" t="s">
        <v>59</v>
      </c>
      <c r="E121" s="104" t="s">
        <v>74</v>
      </c>
      <c r="F121" s="104" t="s">
        <v>169</v>
      </c>
      <c r="G121" s="104" t="s">
        <v>64</v>
      </c>
      <c r="H121" s="152">
        <v>1952.03</v>
      </c>
      <c r="I121" s="108">
        <v>0</v>
      </c>
      <c r="J121" s="108">
        <v>0</v>
      </c>
    </row>
    <row r="122" spans="1:10" ht="146.25">
      <c r="A122" s="27" t="s">
        <v>308</v>
      </c>
      <c r="B122" s="99" t="s">
        <v>183</v>
      </c>
      <c r="C122" s="135">
        <v>807</v>
      </c>
      <c r="D122" s="137" t="s">
        <v>59</v>
      </c>
      <c r="E122" s="137" t="s">
        <v>74</v>
      </c>
      <c r="F122" s="137" t="s">
        <v>182</v>
      </c>
      <c r="G122" s="137"/>
      <c r="H122" s="108">
        <f>SUM(H123)</f>
        <v>10833.14</v>
      </c>
      <c r="I122" s="108">
        <f t="shared" ref="I122:J122" si="50">SUM(I123)</f>
        <v>0</v>
      </c>
      <c r="J122" s="108">
        <f t="shared" si="50"/>
        <v>0</v>
      </c>
    </row>
    <row r="123" spans="1:10" ht="33.75">
      <c r="A123" s="27" t="s">
        <v>309</v>
      </c>
      <c r="B123" s="133" t="s">
        <v>147</v>
      </c>
      <c r="C123" s="135">
        <v>807</v>
      </c>
      <c r="D123" s="137" t="s">
        <v>59</v>
      </c>
      <c r="E123" s="137" t="s">
        <v>74</v>
      </c>
      <c r="F123" s="137" t="s">
        <v>182</v>
      </c>
      <c r="G123" s="137" t="s">
        <v>62</v>
      </c>
      <c r="H123" s="108">
        <f>SUM(H124)</f>
        <v>10833.14</v>
      </c>
      <c r="I123" s="108">
        <f t="shared" ref="I123:J123" si="51">SUM(I124)</f>
        <v>0</v>
      </c>
      <c r="J123" s="108">
        <f t="shared" si="51"/>
        <v>0</v>
      </c>
    </row>
    <row r="124" spans="1:10" ht="33.75">
      <c r="A124" s="27" t="s">
        <v>310</v>
      </c>
      <c r="B124" s="11" t="s">
        <v>63</v>
      </c>
      <c r="C124" s="135">
        <v>807</v>
      </c>
      <c r="D124" s="137" t="s">
        <v>59</v>
      </c>
      <c r="E124" s="137" t="s">
        <v>74</v>
      </c>
      <c r="F124" s="137" t="s">
        <v>182</v>
      </c>
      <c r="G124" s="137" t="s">
        <v>64</v>
      </c>
      <c r="H124" s="152">
        <v>10833.14</v>
      </c>
      <c r="I124" s="108">
        <v>0</v>
      </c>
      <c r="J124" s="108">
        <v>0</v>
      </c>
    </row>
    <row r="125" spans="1:10" ht="22.5">
      <c r="A125" s="27" t="s">
        <v>311</v>
      </c>
      <c r="B125" s="34" t="s">
        <v>30</v>
      </c>
      <c r="C125" s="37">
        <v>807</v>
      </c>
      <c r="D125" s="38" t="s">
        <v>75</v>
      </c>
      <c r="E125" s="38" t="s">
        <v>50</v>
      </c>
      <c r="F125" s="38"/>
      <c r="G125" s="38"/>
      <c r="H125" s="109">
        <f>SUM(H126+H132)</f>
        <v>2063654</v>
      </c>
      <c r="I125" s="109">
        <f t="shared" ref="I125:J125" si="52">SUM(I126+I132)</f>
        <v>525000</v>
      </c>
      <c r="J125" s="109">
        <f t="shared" si="52"/>
        <v>518000</v>
      </c>
    </row>
    <row r="126" spans="1:10">
      <c r="A126" s="27" t="s">
        <v>312</v>
      </c>
      <c r="B126" s="85" t="s">
        <v>155</v>
      </c>
      <c r="C126" s="86">
        <v>807</v>
      </c>
      <c r="D126" s="87" t="s">
        <v>75</v>
      </c>
      <c r="E126" s="87" t="s">
        <v>49</v>
      </c>
      <c r="F126" s="87"/>
      <c r="G126" s="87"/>
      <c r="H126" s="109">
        <f>SUM(H127)</f>
        <v>268783</v>
      </c>
      <c r="I126" s="109">
        <f t="shared" ref="I126:J126" si="53">SUM(I127)</f>
        <v>205000</v>
      </c>
      <c r="J126" s="109">
        <f t="shared" si="53"/>
        <v>208000</v>
      </c>
    </row>
    <row r="127" spans="1:10" ht="45">
      <c r="A127" s="27" t="s">
        <v>313</v>
      </c>
      <c r="B127" s="28" t="s">
        <v>100</v>
      </c>
      <c r="C127" s="86">
        <v>807</v>
      </c>
      <c r="D127" s="87" t="s">
        <v>75</v>
      </c>
      <c r="E127" s="87" t="s">
        <v>49</v>
      </c>
      <c r="F127" s="87" t="s">
        <v>117</v>
      </c>
      <c r="G127" s="87"/>
      <c r="H127" s="109">
        <f>SUM(H128)</f>
        <v>268783</v>
      </c>
      <c r="I127" s="109">
        <f t="shared" ref="I127:J127" si="54">SUM(I128)</f>
        <v>205000</v>
      </c>
      <c r="J127" s="109">
        <f t="shared" si="54"/>
        <v>208000</v>
      </c>
    </row>
    <row r="128" spans="1:10" ht="22.5">
      <c r="A128" s="27" t="s">
        <v>314</v>
      </c>
      <c r="B128" s="14" t="s">
        <v>101</v>
      </c>
      <c r="C128" s="86">
        <v>807</v>
      </c>
      <c r="D128" s="87" t="s">
        <v>75</v>
      </c>
      <c r="E128" s="87" t="s">
        <v>49</v>
      </c>
      <c r="F128" s="87" t="s">
        <v>122</v>
      </c>
      <c r="G128" s="30"/>
      <c r="H128" s="109">
        <f>SUM(H129)</f>
        <v>268783</v>
      </c>
      <c r="I128" s="109">
        <f t="shared" ref="I128:J128" si="55">SUM(I129)</f>
        <v>205000</v>
      </c>
      <c r="J128" s="109">
        <f t="shared" si="55"/>
        <v>208000</v>
      </c>
    </row>
    <row r="129" spans="1:10" ht="78.75">
      <c r="A129" s="27" t="s">
        <v>315</v>
      </c>
      <c r="B129" s="14" t="s">
        <v>159</v>
      </c>
      <c r="C129" s="86">
        <v>807</v>
      </c>
      <c r="D129" s="87" t="s">
        <v>75</v>
      </c>
      <c r="E129" s="87" t="s">
        <v>49</v>
      </c>
      <c r="F129" s="87" t="s">
        <v>158</v>
      </c>
      <c r="G129" s="87"/>
      <c r="H129" s="109">
        <f>SUM(H130)</f>
        <v>268783</v>
      </c>
      <c r="I129" s="109">
        <f t="shared" ref="I129:J129" si="56">SUM(I130)</f>
        <v>205000</v>
      </c>
      <c r="J129" s="109">
        <f t="shared" si="56"/>
        <v>208000</v>
      </c>
    </row>
    <row r="130" spans="1:10" ht="33.75">
      <c r="A130" s="27" t="s">
        <v>316</v>
      </c>
      <c r="B130" s="84" t="s">
        <v>147</v>
      </c>
      <c r="C130" s="86">
        <v>807</v>
      </c>
      <c r="D130" s="87" t="s">
        <v>75</v>
      </c>
      <c r="E130" s="87" t="s">
        <v>49</v>
      </c>
      <c r="F130" s="87" t="s">
        <v>158</v>
      </c>
      <c r="G130" s="87" t="s">
        <v>62</v>
      </c>
      <c r="H130" s="109">
        <f>SUM(H131)</f>
        <v>268783</v>
      </c>
      <c r="I130" s="109">
        <f t="shared" ref="I130:J130" si="57">SUM(I131)</f>
        <v>205000</v>
      </c>
      <c r="J130" s="109">
        <f t="shared" si="57"/>
        <v>208000</v>
      </c>
    </row>
    <row r="131" spans="1:10" ht="33.75">
      <c r="A131" s="27" t="s">
        <v>317</v>
      </c>
      <c r="B131" s="11" t="s">
        <v>63</v>
      </c>
      <c r="C131" s="86">
        <v>807</v>
      </c>
      <c r="D131" s="87" t="s">
        <v>75</v>
      </c>
      <c r="E131" s="87" t="s">
        <v>49</v>
      </c>
      <c r="F131" s="87" t="s">
        <v>158</v>
      </c>
      <c r="G131" s="87" t="s">
        <v>64</v>
      </c>
      <c r="H131" s="184">
        <v>268783</v>
      </c>
      <c r="I131" s="109">
        <v>205000</v>
      </c>
      <c r="J131" s="109">
        <v>208000</v>
      </c>
    </row>
    <row r="132" spans="1:10">
      <c r="A132" s="27" t="s">
        <v>318</v>
      </c>
      <c r="B132" s="34" t="s">
        <v>32</v>
      </c>
      <c r="C132" s="37">
        <v>807</v>
      </c>
      <c r="D132" s="38" t="s">
        <v>75</v>
      </c>
      <c r="E132" s="38" t="s">
        <v>72</v>
      </c>
      <c r="F132" s="38"/>
      <c r="G132" s="38"/>
      <c r="H132" s="109">
        <f t="shared" ref="H132:J133" si="58">SUM(H133)</f>
        <v>1794871</v>
      </c>
      <c r="I132" s="109">
        <f t="shared" si="58"/>
        <v>320000</v>
      </c>
      <c r="J132" s="109">
        <f t="shared" si="58"/>
        <v>310000</v>
      </c>
    </row>
    <row r="133" spans="1:10" ht="45">
      <c r="A133" s="27" t="s">
        <v>319</v>
      </c>
      <c r="B133" s="28" t="s">
        <v>100</v>
      </c>
      <c r="C133" s="37">
        <v>807</v>
      </c>
      <c r="D133" s="38" t="s">
        <v>75</v>
      </c>
      <c r="E133" s="38" t="s">
        <v>72</v>
      </c>
      <c r="F133" s="38" t="s">
        <v>117</v>
      </c>
      <c r="G133" s="38"/>
      <c r="H133" s="109">
        <f t="shared" si="58"/>
        <v>1794871</v>
      </c>
      <c r="I133" s="109">
        <f t="shared" si="58"/>
        <v>320000</v>
      </c>
      <c r="J133" s="109">
        <f t="shared" si="58"/>
        <v>310000</v>
      </c>
    </row>
    <row r="134" spans="1:10" ht="22.5">
      <c r="A134" s="27" t="s">
        <v>320</v>
      </c>
      <c r="B134" s="14" t="s">
        <v>101</v>
      </c>
      <c r="C134" s="37">
        <v>807</v>
      </c>
      <c r="D134" s="38" t="s">
        <v>75</v>
      </c>
      <c r="E134" s="38" t="s">
        <v>72</v>
      </c>
      <c r="F134" s="38" t="s">
        <v>122</v>
      </c>
      <c r="G134" s="38"/>
      <c r="H134" s="108">
        <f>SUM(H135+H138+H143+H146)</f>
        <v>1794871</v>
      </c>
      <c r="I134" s="108">
        <f>SUM(I135+I138+I143+I146)</f>
        <v>320000</v>
      </c>
      <c r="J134" s="108">
        <f>SUM(J135+J138+J143+J146)</f>
        <v>310000</v>
      </c>
    </row>
    <row r="135" spans="1:10" ht="78.75">
      <c r="A135" s="27" t="s">
        <v>321</v>
      </c>
      <c r="B135" s="14" t="s">
        <v>107</v>
      </c>
      <c r="C135" s="37">
        <v>807</v>
      </c>
      <c r="D135" s="38" t="s">
        <v>75</v>
      </c>
      <c r="E135" s="38" t="s">
        <v>72</v>
      </c>
      <c r="F135" s="38" t="s">
        <v>132</v>
      </c>
      <c r="G135" s="38"/>
      <c r="H135" s="108">
        <f t="shared" ref="H135:J136" si="59">SUM(H136)</f>
        <v>327460</v>
      </c>
      <c r="I135" s="108">
        <f t="shared" si="59"/>
        <v>320000</v>
      </c>
      <c r="J135" s="108">
        <f t="shared" si="59"/>
        <v>310000</v>
      </c>
    </row>
    <row r="136" spans="1:10" ht="33.75">
      <c r="A136" s="27" t="s">
        <v>322</v>
      </c>
      <c r="B136" s="80" t="s">
        <v>147</v>
      </c>
      <c r="C136" s="37">
        <v>807</v>
      </c>
      <c r="D136" s="38" t="s">
        <v>75</v>
      </c>
      <c r="E136" s="38" t="s">
        <v>72</v>
      </c>
      <c r="F136" s="38" t="s">
        <v>132</v>
      </c>
      <c r="G136" s="38" t="s">
        <v>62</v>
      </c>
      <c r="H136" s="108">
        <f t="shared" si="59"/>
        <v>327460</v>
      </c>
      <c r="I136" s="108">
        <f t="shared" si="59"/>
        <v>320000</v>
      </c>
      <c r="J136" s="108">
        <f t="shared" si="59"/>
        <v>310000</v>
      </c>
    </row>
    <row r="137" spans="1:10" ht="33.75">
      <c r="A137" s="27" t="s">
        <v>323</v>
      </c>
      <c r="B137" s="11" t="s">
        <v>63</v>
      </c>
      <c r="C137" s="37">
        <v>807</v>
      </c>
      <c r="D137" s="38" t="s">
        <v>75</v>
      </c>
      <c r="E137" s="38" t="s">
        <v>72</v>
      </c>
      <c r="F137" s="38" t="s">
        <v>132</v>
      </c>
      <c r="G137" s="38" t="s">
        <v>64</v>
      </c>
      <c r="H137" s="108">
        <v>327460</v>
      </c>
      <c r="I137" s="108">
        <v>320000</v>
      </c>
      <c r="J137" s="108">
        <v>310000</v>
      </c>
    </row>
    <row r="138" spans="1:10" ht="75.75" customHeight="1">
      <c r="A138" s="27" t="s">
        <v>324</v>
      </c>
      <c r="B138" s="134" t="s">
        <v>102</v>
      </c>
      <c r="C138" s="37">
        <v>807</v>
      </c>
      <c r="D138" s="38" t="s">
        <v>75</v>
      </c>
      <c r="E138" s="38" t="s">
        <v>72</v>
      </c>
      <c r="F138" s="38" t="s">
        <v>123</v>
      </c>
      <c r="G138" s="38"/>
      <c r="H138" s="108">
        <f>SUM(H139+H141)</f>
        <v>60400</v>
      </c>
      <c r="I138" s="108">
        <f t="shared" ref="I138:J138" si="60">SUM(I139+I141)</f>
        <v>0</v>
      </c>
      <c r="J138" s="108">
        <f t="shared" si="60"/>
        <v>0</v>
      </c>
    </row>
    <row r="139" spans="1:10">
      <c r="A139" s="27" t="s">
        <v>325</v>
      </c>
      <c r="B139" s="134" t="s">
        <v>69</v>
      </c>
      <c r="C139" s="37">
        <v>807</v>
      </c>
      <c r="D139" s="38" t="s">
        <v>75</v>
      </c>
      <c r="E139" s="38" t="s">
        <v>72</v>
      </c>
      <c r="F139" s="38" t="s">
        <v>123</v>
      </c>
      <c r="G139" s="137" t="s">
        <v>70</v>
      </c>
      <c r="H139" s="108">
        <f t="shared" ref="H139:J139" si="61">SUM(H140)</f>
        <v>400</v>
      </c>
      <c r="I139" s="108">
        <f t="shared" si="61"/>
        <v>0</v>
      </c>
      <c r="J139" s="108">
        <f t="shared" si="61"/>
        <v>0</v>
      </c>
    </row>
    <row r="140" spans="1:10">
      <c r="A140" s="27" t="s">
        <v>326</v>
      </c>
      <c r="B140" s="134" t="s">
        <v>96</v>
      </c>
      <c r="C140" s="37">
        <v>807</v>
      </c>
      <c r="D140" s="38" t="s">
        <v>75</v>
      </c>
      <c r="E140" s="38" t="s">
        <v>72</v>
      </c>
      <c r="F140" s="38" t="s">
        <v>123</v>
      </c>
      <c r="G140" s="137" t="s">
        <v>71</v>
      </c>
      <c r="H140" s="152">
        <v>400</v>
      </c>
      <c r="I140" s="108">
        <v>0</v>
      </c>
      <c r="J140" s="108">
        <v>0</v>
      </c>
    </row>
    <row r="141" spans="1:10" ht="33.75">
      <c r="A141" s="27" t="s">
        <v>327</v>
      </c>
      <c r="B141" s="149" t="s">
        <v>147</v>
      </c>
      <c r="C141" s="150">
        <v>807</v>
      </c>
      <c r="D141" s="151" t="s">
        <v>75</v>
      </c>
      <c r="E141" s="151" t="s">
        <v>72</v>
      </c>
      <c r="F141" s="151" t="s">
        <v>123</v>
      </c>
      <c r="G141" s="151" t="s">
        <v>62</v>
      </c>
      <c r="H141" s="108">
        <f>SUM(H142)</f>
        <v>60000</v>
      </c>
      <c r="I141" s="108">
        <f t="shared" ref="I141:J141" si="62">SUM(I142)</f>
        <v>0</v>
      </c>
      <c r="J141" s="108">
        <f t="shared" si="62"/>
        <v>0</v>
      </c>
    </row>
    <row r="142" spans="1:10" ht="33.75">
      <c r="A142" s="27" t="s">
        <v>328</v>
      </c>
      <c r="B142" s="11" t="s">
        <v>63</v>
      </c>
      <c r="C142" s="150">
        <v>807</v>
      </c>
      <c r="D142" s="151" t="s">
        <v>75</v>
      </c>
      <c r="E142" s="151" t="s">
        <v>72</v>
      </c>
      <c r="F142" s="151" t="s">
        <v>123</v>
      </c>
      <c r="G142" s="151" t="s">
        <v>64</v>
      </c>
      <c r="H142" s="152">
        <v>60000</v>
      </c>
      <c r="I142" s="108">
        <v>0</v>
      </c>
      <c r="J142" s="108">
        <v>0</v>
      </c>
    </row>
    <row r="143" spans="1:10" ht="108" customHeight="1">
      <c r="A143" s="27" t="s">
        <v>329</v>
      </c>
      <c r="B143" s="155" t="s">
        <v>388</v>
      </c>
      <c r="C143" s="135">
        <v>807</v>
      </c>
      <c r="D143" s="137" t="s">
        <v>75</v>
      </c>
      <c r="E143" s="137" t="s">
        <v>72</v>
      </c>
      <c r="F143" s="151" t="s">
        <v>193</v>
      </c>
      <c r="G143" s="137"/>
      <c r="H143" s="108">
        <f>SUM(H144)</f>
        <v>1177221</v>
      </c>
      <c r="I143" s="108">
        <f t="shared" ref="I143:J143" si="63">SUM(I144)</f>
        <v>0</v>
      </c>
      <c r="J143" s="108">
        <f t="shared" si="63"/>
        <v>0</v>
      </c>
    </row>
    <row r="144" spans="1:10" ht="33.75">
      <c r="A144" s="27" t="s">
        <v>330</v>
      </c>
      <c r="B144" s="133" t="s">
        <v>147</v>
      </c>
      <c r="C144" s="135">
        <v>807</v>
      </c>
      <c r="D144" s="137" t="s">
        <v>75</v>
      </c>
      <c r="E144" s="137" t="s">
        <v>72</v>
      </c>
      <c r="F144" s="151" t="s">
        <v>193</v>
      </c>
      <c r="G144" s="137" t="s">
        <v>62</v>
      </c>
      <c r="H144" s="108">
        <f>SUM(H145)</f>
        <v>1177221</v>
      </c>
      <c r="I144" s="108">
        <f t="shared" ref="I144:J144" si="64">SUM(I145)</f>
        <v>0</v>
      </c>
      <c r="J144" s="108">
        <f t="shared" si="64"/>
        <v>0</v>
      </c>
    </row>
    <row r="145" spans="1:10" ht="33.75">
      <c r="A145" s="27" t="s">
        <v>331</v>
      </c>
      <c r="B145" s="11" t="s">
        <v>63</v>
      </c>
      <c r="C145" s="135">
        <v>807</v>
      </c>
      <c r="D145" s="137" t="s">
        <v>75</v>
      </c>
      <c r="E145" s="137" t="s">
        <v>72</v>
      </c>
      <c r="F145" s="151" t="s">
        <v>193</v>
      </c>
      <c r="G145" s="30" t="s">
        <v>64</v>
      </c>
      <c r="H145" s="185">
        <v>1177221</v>
      </c>
      <c r="I145" s="109">
        <v>0</v>
      </c>
      <c r="J145" s="109">
        <v>0</v>
      </c>
    </row>
    <row r="146" spans="1:10" ht="112.5">
      <c r="A146" s="27" t="s">
        <v>332</v>
      </c>
      <c r="B146" s="147" t="s">
        <v>192</v>
      </c>
      <c r="C146" s="135">
        <v>807</v>
      </c>
      <c r="D146" s="137" t="s">
        <v>75</v>
      </c>
      <c r="E146" s="137" t="s">
        <v>72</v>
      </c>
      <c r="F146" s="148" t="s">
        <v>191</v>
      </c>
      <c r="G146" s="137"/>
      <c r="H146" s="108">
        <f>SUM(H147)</f>
        <v>229790</v>
      </c>
      <c r="I146" s="108">
        <f t="shared" ref="I146:J146" si="65">SUM(I147)</f>
        <v>0</v>
      </c>
      <c r="J146" s="108">
        <f t="shared" si="65"/>
        <v>0</v>
      </c>
    </row>
    <row r="147" spans="1:10" ht="33.75">
      <c r="A147" s="27" t="s">
        <v>333</v>
      </c>
      <c r="B147" s="133" t="s">
        <v>147</v>
      </c>
      <c r="C147" s="135">
        <v>807</v>
      </c>
      <c r="D147" s="137" t="s">
        <v>75</v>
      </c>
      <c r="E147" s="137" t="s">
        <v>72</v>
      </c>
      <c r="F147" s="148" t="s">
        <v>191</v>
      </c>
      <c r="G147" s="137" t="s">
        <v>62</v>
      </c>
      <c r="H147" s="108">
        <f>SUM(H148)</f>
        <v>229790</v>
      </c>
      <c r="I147" s="108">
        <f t="shared" ref="I147:J147" si="66">SUM(I148)</f>
        <v>0</v>
      </c>
      <c r="J147" s="108">
        <f t="shared" si="66"/>
        <v>0</v>
      </c>
    </row>
    <row r="148" spans="1:10" ht="33.75">
      <c r="A148" s="27" t="s">
        <v>334</v>
      </c>
      <c r="B148" s="11" t="s">
        <v>63</v>
      </c>
      <c r="C148" s="135">
        <v>807</v>
      </c>
      <c r="D148" s="137" t="s">
        <v>75</v>
      </c>
      <c r="E148" s="137" t="s">
        <v>72</v>
      </c>
      <c r="F148" s="148" t="s">
        <v>191</v>
      </c>
      <c r="G148" s="137" t="s">
        <v>64</v>
      </c>
      <c r="H148" s="152">
        <v>229790</v>
      </c>
      <c r="I148" s="108">
        <v>0</v>
      </c>
      <c r="J148" s="108">
        <v>0</v>
      </c>
    </row>
    <row r="149" spans="1:10">
      <c r="A149" s="27" t="s">
        <v>335</v>
      </c>
      <c r="B149" s="14" t="s">
        <v>34</v>
      </c>
      <c r="C149" s="37">
        <v>807</v>
      </c>
      <c r="D149" s="38" t="s">
        <v>76</v>
      </c>
      <c r="E149" s="38" t="s">
        <v>50</v>
      </c>
      <c r="F149" s="38"/>
      <c r="G149" s="38"/>
      <c r="H149" s="108">
        <f>SUM(H150+H175)</f>
        <v>12537055.390000001</v>
      </c>
      <c r="I149" s="108">
        <f t="shared" ref="H149:J150" si="67">SUM(I150)</f>
        <v>5053411</v>
      </c>
      <c r="J149" s="108">
        <f t="shared" si="67"/>
        <v>4946314</v>
      </c>
    </row>
    <row r="150" spans="1:10">
      <c r="A150" s="27" t="s">
        <v>336</v>
      </c>
      <c r="B150" s="14" t="s">
        <v>36</v>
      </c>
      <c r="C150" s="37">
        <v>807</v>
      </c>
      <c r="D150" s="38" t="s">
        <v>76</v>
      </c>
      <c r="E150" s="38" t="s">
        <v>49</v>
      </c>
      <c r="F150" s="38"/>
      <c r="G150" s="38"/>
      <c r="H150" s="108">
        <f t="shared" si="67"/>
        <v>11834887.390000001</v>
      </c>
      <c r="I150" s="108">
        <f t="shared" si="67"/>
        <v>5053411</v>
      </c>
      <c r="J150" s="108">
        <f t="shared" si="67"/>
        <v>4946314</v>
      </c>
    </row>
    <row r="151" spans="1:10" ht="22.5" customHeight="1">
      <c r="A151" s="27" t="s">
        <v>337</v>
      </c>
      <c r="B151" s="14" t="s">
        <v>108</v>
      </c>
      <c r="C151" s="37">
        <v>807</v>
      </c>
      <c r="D151" s="38" t="s">
        <v>76</v>
      </c>
      <c r="E151" s="38" t="s">
        <v>49</v>
      </c>
      <c r="F151" s="38" t="s">
        <v>133</v>
      </c>
      <c r="G151" s="38"/>
      <c r="H151" s="109">
        <f>SUM(H152+H171)</f>
        <v>11834887.390000001</v>
      </c>
      <c r="I151" s="109">
        <f>SUM(I152+I171)</f>
        <v>5053411</v>
      </c>
      <c r="J151" s="109">
        <f>SUM(J152+J171)</f>
        <v>4946314</v>
      </c>
    </row>
    <row r="152" spans="1:10" ht="22.5">
      <c r="A152" s="27" t="s">
        <v>338</v>
      </c>
      <c r="B152" s="14" t="s">
        <v>109</v>
      </c>
      <c r="C152" s="37">
        <v>807</v>
      </c>
      <c r="D152" s="38" t="s">
        <v>76</v>
      </c>
      <c r="E152" s="38" t="s">
        <v>49</v>
      </c>
      <c r="F152" s="38" t="s">
        <v>134</v>
      </c>
      <c r="G152" s="38"/>
      <c r="H152" s="108">
        <f>SUM(H153+H156+H159+H162+H168+H165)</f>
        <v>10935927.390000001</v>
      </c>
      <c r="I152" s="108">
        <f t="shared" ref="I152:J152" si="68">SUM(I153+I156+I159+I162+I168+I165)</f>
        <v>4105987</v>
      </c>
      <c r="J152" s="108">
        <f t="shared" si="68"/>
        <v>3998890</v>
      </c>
    </row>
    <row r="153" spans="1:10" ht="67.5" customHeight="1">
      <c r="A153" s="27" t="s">
        <v>339</v>
      </c>
      <c r="B153" s="14" t="s">
        <v>148</v>
      </c>
      <c r="C153" s="37">
        <v>807</v>
      </c>
      <c r="D153" s="38" t="s">
        <v>76</v>
      </c>
      <c r="E153" s="38" t="s">
        <v>49</v>
      </c>
      <c r="F153" s="38" t="s">
        <v>135</v>
      </c>
      <c r="G153" s="38"/>
      <c r="H153" s="108">
        <f t="shared" ref="H153:J154" si="69">SUM(H154)</f>
        <v>2708426.39</v>
      </c>
      <c r="I153" s="108">
        <f t="shared" si="69"/>
        <v>4105987</v>
      </c>
      <c r="J153" s="108">
        <f t="shared" si="69"/>
        <v>3998890</v>
      </c>
    </row>
    <row r="154" spans="1:10" ht="33.75">
      <c r="A154" s="27" t="s">
        <v>340</v>
      </c>
      <c r="B154" s="14" t="s">
        <v>77</v>
      </c>
      <c r="C154" s="37">
        <v>807</v>
      </c>
      <c r="D154" s="38" t="s">
        <v>76</v>
      </c>
      <c r="E154" s="38" t="s">
        <v>49</v>
      </c>
      <c r="F154" s="38" t="s">
        <v>135</v>
      </c>
      <c r="G154" s="38" t="s">
        <v>78</v>
      </c>
      <c r="H154" s="108">
        <f t="shared" si="69"/>
        <v>2708426.39</v>
      </c>
      <c r="I154" s="108">
        <f t="shared" si="69"/>
        <v>4105987</v>
      </c>
      <c r="J154" s="108">
        <f t="shared" si="69"/>
        <v>3998890</v>
      </c>
    </row>
    <row r="155" spans="1:10">
      <c r="A155" s="27" t="s">
        <v>341</v>
      </c>
      <c r="B155" s="14" t="s">
        <v>79</v>
      </c>
      <c r="C155" s="37">
        <v>807</v>
      </c>
      <c r="D155" s="38" t="s">
        <v>76</v>
      </c>
      <c r="E155" s="38" t="s">
        <v>49</v>
      </c>
      <c r="F155" s="38" t="s">
        <v>135</v>
      </c>
      <c r="G155" s="38" t="s">
        <v>80</v>
      </c>
      <c r="H155" s="152">
        <v>2708426.39</v>
      </c>
      <c r="I155" s="108">
        <v>4105987</v>
      </c>
      <c r="J155" s="108">
        <v>3998890</v>
      </c>
    </row>
    <row r="156" spans="1:10" ht="135">
      <c r="A156" s="27" t="s">
        <v>342</v>
      </c>
      <c r="B156" s="14" t="s">
        <v>189</v>
      </c>
      <c r="C156" s="135">
        <v>807</v>
      </c>
      <c r="D156" s="137" t="s">
        <v>76</v>
      </c>
      <c r="E156" s="137" t="s">
        <v>49</v>
      </c>
      <c r="F156" s="137" t="s">
        <v>186</v>
      </c>
      <c r="G156" s="137"/>
      <c r="H156" s="160">
        <f>SUM(H157)</f>
        <v>500000</v>
      </c>
      <c r="I156" s="108">
        <f t="shared" ref="I156:J156" si="70">SUM(I157)</f>
        <v>0</v>
      </c>
      <c r="J156" s="108">
        <f t="shared" si="70"/>
        <v>0</v>
      </c>
    </row>
    <row r="157" spans="1:10" ht="33.75">
      <c r="A157" s="27" t="s">
        <v>343</v>
      </c>
      <c r="B157" s="14" t="s">
        <v>77</v>
      </c>
      <c r="C157" s="135">
        <v>807</v>
      </c>
      <c r="D157" s="137" t="s">
        <v>76</v>
      </c>
      <c r="E157" s="137" t="s">
        <v>49</v>
      </c>
      <c r="F157" s="137" t="s">
        <v>186</v>
      </c>
      <c r="G157" s="137" t="s">
        <v>78</v>
      </c>
      <c r="H157" s="108">
        <f>SUM(H158)</f>
        <v>500000</v>
      </c>
      <c r="I157" s="108">
        <f t="shared" ref="I157:J157" si="71">SUM(I158)</f>
        <v>0</v>
      </c>
      <c r="J157" s="108">
        <f t="shared" si="71"/>
        <v>0</v>
      </c>
    </row>
    <row r="158" spans="1:10">
      <c r="A158" s="27" t="s">
        <v>344</v>
      </c>
      <c r="B158" s="14" t="s">
        <v>79</v>
      </c>
      <c r="C158" s="135">
        <v>807</v>
      </c>
      <c r="D158" s="137" t="s">
        <v>76</v>
      </c>
      <c r="E158" s="137" t="s">
        <v>49</v>
      </c>
      <c r="F158" s="137" t="s">
        <v>186</v>
      </c>
      <c r="G158" s="137" t="s">
        <v>80</v>
      </c>
      <c r="H158" s="152">
        <v>500000</v>
      </c>
      <c r="I158" s="108">
        <v>0</v>
      </c>
      <c r="J158" s="108">
        <v>0</v>
      </c>
    </row>
    <row r="159" spans="1:10" ht="135">
      <c r="A159" s="27" t="s">
        <v>345</v>
      </c>
      <c r="B159" s="14" t="s">
        <v>190</v>
      </c>
      <c r="C159" s="135">
        <v>807</v>
      </c>
      <c r="D159" s="137" t="s">
        <v>76</v>
      </c>
      <c r="E159" s="137" t="s">
        <v>49</v>
      </c>
      <c r="F159" s="137" t="s">
        <v>187</v>
      </c>
      <c r="G159" s="137"/>
      <c r="H159" s="108">
        <f>SUM(H160)</f>
        <v>6000</v>
      </c>
      <c r="I159" s="108">
        <f t="shared" ref="I159:J159" si="72">SUM(I160)</f>
        <v>0</v>
      </c>
      <c r="J159" s="108">
        <f t="shared" si="72"/>
        <v>0</v>
      </c>
    </row>
    <row r="160" spans="1:10" ht="33.75">
      <c r="A160" s="27" t="s">
        <v>346</v>
      </c>
      <c r="B160" s="14" t="s">
        <v>77</v>
      </c>
      <c r="C160" s="135">
        <v>807</v>
      </c>
      <c r="D160" s="137" t="s">
        <v>76</v>
      </c>
      <c r="E160" s="137" t="s">
        <v>49</v>
      </c>
      <c r="F160" s="137" t="s">
        <v>187</v>
      </c>
      <c r="G160" s="137" t="s">
        <v>78</v>
      </c>
      <c r="H160" s="108">
        <f>SUM(H161)</f>
        <v>6000</v>
      </c>
      <c r="I160" s="108">
        <f t="shared" ref="I160:J160" si="73">SUM(I161)</f>
        <v>0</v>
      </c>
      <c r="J160" s="108">
        <f t="shared" si="73"/>
        <v>0</v>
      </c>
    </row>
    <row r="161" spans="1:10">
      <c r="A161" s="27" t="s">
        <v>347</v>
      </c>
      <c r="B161" s="14" t="s">
        <v>79</v>
      </c>
      <c r="C161" s="135">
        <v>807</v>
      </c>
      <c r="D161" s="137" t="s">
        <v>76</v>
      </c>
      <c r="E161" s="137" t="s">
        <v>49</v>
      </c>
      <c r="F161" s="137" t="s">
        <v>187</v>
      </c>
      <c r="G161" s="30" t="s">
        <v>80</v>
      </c>
      <c r="H161" s="185">
        <v>6000</v>
      </c>
      <c r="I161" s="109">
        <v>0</v>
      </c>
      <c r="J161" s="109">
        <v>0</v>
      </c>
    </row>
    <row r="162" spans="1:10" ht="112.5">
      <c r="A162" s="27" t="s">
        <v>348</v>
      </c>
      <c r="B162" s="14" t="s">
        <v>195</v>
      </c>
      <c r="C162" s="150">
        <v>807</v>
      </c>
      <c r="D162" s="151" t="s">
        <v>76</v>
      </c>
      <c r="E162" s="151" t="s">
        <v>49</v>
      </c>
      <c r="F162" s="151" t="s">
        <v>194</v>
      </c>
      <c r="G162" s="151"/>
      <c r="H162" s="108">
        <f>SUM(H163)</f>
        <v>24500</v>
      </c>
      <c r="I162" s="108">
        <f t="shared" ref="I162:J162" si="74">SUM(I163)</f>
        <v>0</v>
      </c>
      <c r="J162" s="108">
        <f t="shared" si="74"/>
        <v>0</v>
      </c>
    </row>
    <row r="163" spans="1:10" ht="33.75">
      <c r="A163" s="27" t="s">
        <v>349</v>
      </c>
      <c r="B163" s="14" t="s">
        <v>77</v>
      </c>
      <c r="C163" s="150">
        <v>807</v>
      </c>
      <c r="D163" s="151" t="s">
        <v>76</v>
      </c>
      <c r="E163" s="151" t="s">
        <v>49</v>
      </c>
      <c r="F163" s="151" t="s">
        <v>194</v>
      </c>
      <c r="G163" s="151" t="s">
        <v>78</v>
      </c>
      <c r="H163" s="108">
        <f>SUM(H164)</f>
        <v>24500</v>
      </c>
      <c r="I163" s="108">
        <f t="shared" ref="I163:J163" si="75">SUM(I164)</f>
        <v>0</v>
      </c>
      <c r="J163" s="108">
        <f t="shared" si="75"/>
        <v>0</v>
      </c>
    </row>
    <row r="164" spans="1:10">
      <c r="A164" s="27" t="s">
        <v>350</v>
      </c>
      <c r="B164" s="14" t="s">
        <v>79</v>
      </c>
      <c r="C164" s="150">
        <v>807</v>
      </c>
      <c r="D164" s="151" t="s">
        <v>76</v>
      </c>
      <c r="E164" s="151" t="s">
        <v>49</v>
      </c>
      <c r="F164" s="151" t="s">
        <v>194</v>
      </c>
      <c r="G164" s="151" t="s">
        <v>80</v>
      </c>
      <c r="H164" s="152">
        <v>24500</v>
      </c>
      <c r="I164" s="108">
        <v>0</v>
      </c>
      <c r="J164" s="108">
        <v>0</v>
      </c>
    </row>
    <row r="165" spans="1:10" ht="112.5">
      <c r="A165" s="27" t="s">
        <v>351</v>
      </c>
      <c r="B165" s="14" t="s">
        <v>180</v>
      </c>
      <c r="C165" s="126">
        <v>807</v>
      </c>
      <c r="D165" s="127" t="s">
        <v>76</v>
      </c>
      <c r="E165" s="127" t="s">
        <v>49</v>
      </c>
      <c r="F165" s="127" t="s">
        <v>179</v>
      </c>
      <c r="G165" s="127"/>
      <c r="H165" s="108">
        <f>SUM(H166)</f>
        <v>6856875</v>
      </c>
      <c r="I165" s="108">
        <f t="shared" ref="I165:J165" si="76">SUM(I166)</f>
        <v>0</v>
      </c>
      <c r="J165" s="108">
        <f t="shared" si="76"/>
        <v>0</v>
      </c>
    </row>
    <row r="166" spans="1:10" ht="33.75">
      <c r="A166" s="27" t="s">
        <v>352</v>
      </c>
      <c r="B166" s="14" t="s">
        <v>77</v>
      </c>
      <c r="C166" s="126">
        <v>807</v>
      </c>
      <c r="D166" s="127" t="s">
        <v>76</v>
      </c>
      <c r="E166" s="127" t="s">
        <v>49</v>
      </c>
      <c r="F166" s="127" t="s">
        <v>179</v>
      </c>
      <c r="G166" s="127" t="s">
        <v>78</v>
      </c>
      <c r="H166" s="108">
        <f>SUM(H167)</f>
        <v>6856875</v>
      </c>
      <c r="I166" s="108">
        <f t="shared" ref="I166:J166" si="77">SUM(I167)</f>
        <v>0</v>
      </c>
      <c r="J166" s="108">
        <f t="shared" si="77"/>
        <v>0</v>
      </c>
    </row>
    <row r="167" spans="1:10">
      <c r="A167" s="27" t="s">
        <v>353</v>
      </c>
      <c r="B167" s="14" t="s">
        <v>79</v>
      </c>
      <c r="C167" s="126">
        <v>807</v>
      </c>
      <c r="D167" s="127" t="s">
        <v>76</v>
      </c>
      <c r="E167" s="127" t="s">
        <v>49</v>
      </c>
      <c r="F167" s="127" t="s">
        <v>179</v>
      </c>
      <c r="G167" s="127" t="s">
        <v>80</v>
      </c>
      <c r="H167" s="152">
        <v>6856875</v>
      </c>
      <c r="I167" s="108">
        <v>0</v>
      </c>
      <c r="J167" s="108">
        <v>0</v>
      </c>
    </row>
    <row r="168" spans="1:10" ht="78.75">
      <c r="A168" s="27" t="s">
        <v>354</v>
      </c>
      <c r="B168" s="14" t="s">
        <v>394</v>
      </c>
      <c r="C168" s="150">
        <v>807</v>
      </c>
      <c r="D168" s="156" t="s">
        <v>76</v>
      </c>
      <c r="E168" s="156" t="s">
        <v>49</v>
      </c>
      <c r="F168" s="156" t="s">
        <v>391</v>
      </c>
      <c r="G168" s="156"/>
      <c r="H168" s="108">
        <f>SUM(H169)</f>
        <v>840126</v>
      </c>
      <c r="I168" s="108">
        <f t="shared" ref="I168:J168" si="78">SUM(I169)</f>
        <v>0</v>
      </c>
      <c r="J168" s="108">
        <f t="shared" si="78"/>
        <v>0</v>
      </c>
    </row>
    <row r="169" spans="1:10">
      <c r="A169" s="27" t="s">
        <v>355</v>
      </c>
      <c r="B169" s="14" t="s">
        <v>81</v>
      </c>
      <c r="C169" s="150">
        <v>807</v>
      </c>
      <c r="D169" s="156" t="s">
        <v>76</v>
      </c>
      <c r="E169" s="156" t="s">
        <v>49</v>
      </c>
      <c r="F169" s="156" t="s">
        <v>391</v>
      </c>
      <c r="G169" s="156" t="s">
        <v>82</v>
      </c>
      <c r="H169" s="108">
        <f>SUM(H170)</f>
        <v>840126</v>
      </c>
      <c r="I169" s="108">
        <f t="shared" ref="I169:J169" si="79">SUM(I170)</f>
        <v>0</v>
      </c>
      <c r="J169" s="108">
        <f t="shared" si="79"/>
        <v>0</v>
      </c>
    </row>
    <row r="170" spans="1:10">
      <c r="A170" s="27" t="s">
        <v>356</v>
      </c>
      <c r="B170" s="11" t="s">
        <v>95</v>
      </c>
      <c r="C170" s="150">
        <v>807</v>
      </c>
      <c r="D170" s="156" t="s">
        <v>76</v>
      </c>
      <c r="E170" s="156" t="s">
        <v>49</v>
      </c>
      <c r="F170" s="156" t="s">
        <v>391</v>
      </c>
      <c r="G170" s="156" t="s">
        <v>157</v>
      </c>
      <c r="H170" s="152">
        <v>840126</v>
      </c>
      <c r="I170" s="108">
        <v>0</v>
      </c>
      <c r="J170" s="108">
        <v>0</v>
      </c>
    </row>
    <row r="171" spans="1:10" ht="22.5">
      <c r="A171" s="27" t="s">
        <v>357</v>
      </c>
      <c r="B171" s="14" t="s">
        <v>110</v>
      </c>
      <c r="C171" s="43">
        <v>807</v>
      </c>
      <c r="D171" s="38" t="s">
        <v>76</v>
      </c>
      <c r="E171" s="38" t="s">
        <v>49</v>
      </c>
      <c r="F171" s="38" t="s">
        <v>136</v>
      </c>
      <c r="G171" s="38"/>
      <c r="H171" s="108">
        <f>SUM(H172)</f>
        <v>898960</v>
      </c>
      <c r="I171" s="108">
        <f t="shared" ref="I171:J171" si="80">SUM(I172)</f>
        <v>947424</v>
      </c>
      <c r="J171" s="108">
        <f t="shared" si="80"/>
        <v>947424</v>
      </c>
    </row>
    <row r="172" spans="1:10" ht="66" customHeight="1">
      <c r="A172" s="27" t="s">
        <v>358</v>
      </c>
      <c r="B172" s="14" t="s">
        <v>149</v>
      </c>
      <c r="C172" s="43">
        <v>807</v>
      </c>
      <c r="D172" s="38" t="s">
        <v>76</v>
      </c>
      <c r="E172" s="38" t="s">
        <v>49</v>
      </c>
      <c r="F172" s="38" t="s">
        <v>137</v>
      </c>
      <c r="G172" s="38"/>
      <c r="H172" s="108">
        <f>SUM(H173)</f>
        <v>898960</v>
      </c>
      <c r="I172" s="108">
        <f t="shared" ref="I172:J172" si="81">SUM(I173)</f>
        <v>947424</v>
      </c>
      <c r="J172" s="108">
        <f t="shared" si="81"/>
        <v>947424</v>
      </c>
    </row>
    <row r="173" spans="1:10">
      <c r="A173" s="27" t="s">
        <v>359</v>
      </c>
      <c r="B173" s="14" t="s">
        <v>81</v>
      </c>
      <c r="C173" s="43">
        <v>807</v>
      </c>
      <c r="D173" s="38" t="s">
        <v>76</v>
      </c>
      <c r="E173" s="38" t="s">
        <v>49</v>
      </c>
      <c r="F173" s="38" t="s">
        <v>137</v>
      </c>
      <c r="G173" s="38" t="s">
        <v>82</v>
      </c>
      <c r="H173" s="108">
        <f>SUM(H174)</f>
        <v>898960</v>
      </c>
      <c r="I173" s="108">
        <f t="shared" ref="I173:J173" si="82">SUM(I174)</f>
        <v>947424</v>
      </c>
      <c r="J173" s="108">
        <f t="shared" si="82"/>
        <v>947424</v>
      </c>
    </row>
    <row r="174" spans="1:10">
      <c r="A174" s="27" t="s">
        <v>360</v>
      </c>
      <c r="B174" s="11" t="s">
        <v>95</v>
      </c>
      <c r="C174" s="43">
        <v>807</v>
      </c>
      <c r="D174" s="38" t="s">
        <v>76</v>
      </c>
      <c r="E174" s="38" t="s">
        <v>49</v>
      </c>
      <c r="F174" s="38" t="s">
        <v>137</v>
      </c>
      <c r="G174" s="82" t="s">
        <v>157</v>
      </c>
      <c r="H174" s="152">
        <v>898960</v>
      </c>
      <c r="I174" s="108">
        <v>947424</v>
      </c>
      <c r="J174" s="108">
        <v>947424</v>
      </c>
    </row>
    <row r="175" spans="1:10" ht="22.5">
      <c r="A175" s="27" t="s">
        <v>361</v>
      </c>
      <c r="B175" s="165" t="s">
        <v>392</v>
      </c>
      <c r="C175" s="166">
        <v>807</v>
      </c>
      <c r="D175" s="156" t="s">
        <v>76</v>
      </c>
      <c r="E175" s="156" t="s">
        <v>59</v>
      </c>
      <c r="F175" s="156"/>
      <c r="G175" s="156"/>
      <c r="H175" s="108">
        <f>SUM(H176)</f>
        <v>702168</v>
      </c>
      <c r="I175" s="108">
        <f t="shared" ref="I175:J175" si="83">SUM(I176)</f>
        <v>0</v>
      </c>
      <c r="J175" s="108">
        <f t="shared" si="83"/>
        <v>0</v>
      </c>
    </row>
    <row r="176" spans="1:10" ht="78.75">
      <c r="A176" s="27" t="s">
        <v>362</v>
      </c>
      <c r="B176" s="14" t="s">
        <v>394</v>
      </c>
      <c r="C176" s="166">
        <v>807</v>
      </c>
      <c r="D176" s="156" t="s">
        <v>76</v>
      </c>
      <c r="E176" s="156" t="s">
        <v>59</v>
      </c>
      <c r="F176" s="156" t="s">
        <v>391</v>
      </c>
      <c r="G176" s="156"/>
      <c r="H176" s="108">
        <f>SUM(H177)</f>
        <v>702168</v>
      </c>
      <c r="I176" s="108">
        <f t="shared" ref="I176:J176" si="84">SUM(I177)</f>
        <v>0</v>
      </c>
      <c r="J176" s="108">
        <f t="shared" si="84"/>
        <v>0</v>
      </c>
    </row>
    <row r="177" spans="1:10">
      <c r="A177" s="27" t="s">
        <v>363</v>
      </c>
      <c r="B177" s="14" t="s">
        <v>81</v>
      </c>
      <c r="C177" s="166">
        <v>807</v>
      </c>
      <c r="D177" s="156" t="s">
        <v>76</v>
      </c>
      <c r="E177" s="156" t="s">
        <v>59</v>
      </c>
      <c r="F177" s="156" t="s">
        <v>391</v>
      </c>
      <c r="G177" s="156" t="s">
        <v>82</v>
      </c>
      <c r="H177" s="108">
        <f>SUM(H178)</f>
        <v>702168</v>
      </c>
      <c r="I177" s="108">
        <f t="shared" ref="I177:J177" si="85">SUM(I178)</f>
        <v>0</v>
      </c>
      <c r="J177" s="108">
        <f t="shared" si="85"/>
        <v>0</v>
      </c>
    </row>
    <row r="178" spans="1:10">
      <c r="A178" s="27" t="s">
        <v>364</v>
      </c>
      <c r="B178" s="11" t="s">
        <v>95</v>
      </c>
      <c r="C178" s="166">
        <v>807</v>
      </c>
      <c r="D178" s="156" t="s">
        <v>76</v>
      </c>
      <c r="E178" s="156" t="s">
        <v>59</v>
      </c>
      <c r="F178" s="156" t="s">
        <v>391</v>
      </c>
      <c r="G178" s="156" t="s">
        <v>157</v>
      </c>
      <c r="H178" s="152">
        <v>702168</v>
      </c>
      <c r="I178" s="108">
        <v>0</v>
      </c>
      <c r="J178" s="108">
        <v>0</v>
      </c>
    </row>
    <row r="179" spans="1:10">
      <c r="A179" s="27" t="s">
        <v>365</v>
      </c>
      <c r="B179" s="18" t="s">
        <v>38</v>
      </c>
      <c r="C179" s="40">
        <v>807</v>
      </c>
      <c r="D179" s="30"/>
      <c r="E179" s="30"/>
      <c r="F179" s="30"/>
      <c r="G179" s="30"/>
      <c r="H179" s="109">
        <v>0</v>
      </c>
      <c r="I179" s="109">
        <v>223602</v>
      </c>
      <c r="J179" s="109">
        <v>437699</v>
      </c>
    </row>
    <row r="180" spans="1:10">
      <c r="A180" s="27" t="s">
        <v>366</v>
      </c>
      <c r="B180" s="21" t="s">
        <v>83</v>
      </c>
      <c r="C180" s="70"/>
      <c r="D180" s="30"/>
      <c r="E180" s="30"/>
      <c r="F180" s="30"/>
      <c r="G180" s="30"/>
      <c r="H180" s="109">
        <f>SUM(H10)</f>
        <v>20602815.990000002</v>
      </c>
      <c r="I180" s="109">
        <f>SUM(I10+I179)</f>
        <v>9191785</v>
      </c>
      <c r="J180" s="109">
        <f>SUM(J10+J179)</f>
        <v>9215785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22"/>
  <sheetViews>
    <sheetView tabSelected="1" workbookViewId="0">
      <selection activeCell="L9" sqref="L9"/>
    </sheetView>
  </sheetViews>
  <sheetFormatPr defaultRowHeight="15"/>
  <cols>
    <col min="1" max="1" width="3.42578125" customWidth="1"/>
    <col min="2" max="2" width="29.85546875" customWidth="1"/>
    <col min="3" max="3" width="9.5703125" customWidth="1"/>
    <col min="4" max="4" width="5.42578125" customWidth="1"/>
    <col min="5" max="5" width="9.140625" hidden="1" customWidth="1"/>
    <col min="6" max="6" width="6.28515625" customWidth="1"/>
    <col min="7" max="7" width="9.7109375" customWidth="1"/>
    <col min="8" max="8" width="9.140625" customWidth="1"/>
    <col min="9" max="9" width="9" customWidth="1"/>
  </cols>
  <sheetData>
    <row r="1" spans="1:9">
      <c r="A1" s="1"/>
      <c r="B1" s="2"/>
      <c r="C1" s="2"/>
      <c r="D1" s="2"/>
      <c r="E1" s="2"/>
      <c r="F1" s="3"/>
      <c r="G1" s="3"/>
      <c r="H1" s="4"/>
      <c r="I1" s="4" t="s">
        <v>84</v>
      </c>
    </row>
    <row r="2" spans="1:9">
      <c r="A2" s="1"/>
      <c r="B2" s="2"/>
      <c r="C2" s="2"/>
      <c r="D2" s="2"/>
      <c r="E2" s="2"/>
      <c r="F2" s="3"/>
      <c r="G2" s="3"/>
      <c r="H2" s="4" t="s">
        <v>418</v>
      </c>
      <c r="I2" s="4" t="s">
        <v>417</v>
      </c>
    </row>
    <row r="3" spans="1:9">
      <c r="A3" s="1" t="s">
        <v>1</v>
      </c>
      <c r="B3" s="1"/>
      <c r="C3" s="78"/>
      <c r="D3" s="78"/>
      <c r="E3" s="78"/>
      <c r="F3" s="78"/>
      <c r="G3" s="78"/>
      <c r="H3" s="78"/>
      <c r="I3" s="4"/>
    </row>
    <row r="4" spans="1:9">
      <c r="A4" s="77"/>
      <c r="B4" s="77"/>
      <c r="C4" s="78"/>
      <c r="D4" s="78"/>
      <c r="E4" s="78"/>
      <c r="F4" s="78"/>
      <c r="G4" s="78"/>
      <c r="H4" s="78"/>
      <c r="I4" s="78"/>
    </row>
    <row r="5" spans="1:9" s="64" customFormat="1">
      <c r="A5" s="25" t="s">
        <v>111</v>
      </c>
      <c r="B5" s="58"/>
      <c r="C5" s="58"/>
      <c r="D5" s="58"/>
      <c r="E5" s="58"/>
      <c r="F5" s="58"/>
    </row>
    <row r="6" spans="1:9" s="64" customFormat="1">
      <c r="A6" s="25" t="s">
        <v>85</v>
      </c>
      <c r="B6" s="58"/>
      <c r="C6" s="58"/>
      <c r="D6" s="58"/>
      <c r="E6" s="58"/>
      <c r="F6" s="58"/>
    </row>
    <row r="7" spans="1:9" s="64" customFormat="1">
      <c r="A7" s="25" t="s">
        <v>160</v>
      </c>
      <c r="B7" s="58"/>
      <c r="C7" s="58"/>
      <c r="D7" s="58"/>
      <c r="E7" s="58"/>
      <c r="F7" s="58"/>
    </row>
    <row r="8" spans="1:9" s="64" customFormat="1">
      <c r="A8" s="25"/>
      <c r="B8" s="58"/>
      <c r="C8" s="58"/>
      <c r="D8" s="58"/>
      <c r="E8" s="58"/>
      <c r="F8" s="58"/>
      <c r="I8" t="s">
        <v>4</v>
      </c>
    </row>
    <row r="9" spans="1:9" ht="76.5">
      <c r="A9" s="6" t="s">
        <v>41</v>
      </c>
      <c r="B9" s="60" t="s">
        <v>42</v>
      </c>
      <c r="C9" s="26" t="s">
        <v>46</v>
      </c>
      <c r="D9" s="201" t="s">
        <v>47</v>
      </c>
      <c r="E9" s="202"/>
      <c r="F9" s="26" t="s">
        <v>86</v>
      </c>
      <c r="G9" s="6" t="s">
        <v>99</v>
      </c>
      <c r="H9" s="6" t="s">
        <v>112</v>
      </c>
      <c r="I9" s="6" t="s">
        <v>153</v>
      </c>
    </row>
    <row r="10" spans="1:9">
      <c r="A10" s="6"/>
      <c r="B10" s="27">
        <v>1</v>
      </c>
      <c r="C10" s="27">
        <v>2</v>
      </c>
      <c r="D10" s="27">
        <v>3</v>
      </c>
      <c r="E10" s="27">
        <v>5</v>
      </c>
      <c r="F10" s="27">
        <v>4</v>
      </c>
      <c r="G10" s="27">
        <v>5</v>
      </c>
      <c r="H10" s="27">
        <v>6</v>
      </c>
      <c r="I10" s="27">
        <v>7</v>
      </c>
    </row>
    <row r="11" spans="1:9" ht="44.25" customHeight="1">
      <c r="A11" s="27" t="s">
        <v>196</v>
      </c>
      <c r="B11" s="28" t="s">
        <v>100</v>
      </c>
      <c r="C11" s="30" t="s">
        <v>117</v>
      </c>
      <c r="D11" s="201"/>
      <c r="E11" s="203"/>
      <c r="F11" s="26"/>
      <c r="G11" s="130">
        <f>SUM(G12+G65+G91+G122)</f>
        <v>4680335.12</v>
      </c>
      <c r="H11" s="130">
        <f>SUM(H12+H65+H91+H122)</f>
        <v>620353</v>
      </c>
      <c r="I11" s="130">
        <f>SUM(I12+I65+I91+I122)</f>
        <v>598353</v>
      </c>
    </row>
    <row r="12" spans="1:9" ht="22.5">
      <c r="A12" s="27" t="s">
        <v>197</v>
      </c>
      <c r="B12" s="14" t="s">
        <v>101</v>
      </c>
      <c r="C12" s="30" t="s">
        <v>122</v>
      </c>
      <c r="D12" s="197"/>
      <c r="E12" s="191"/>
      <c r="F12" s="26"/>
      <c r="G12" s="130">
        <f>SUM(G13+G18+G35+G40+G45+G50+G55+G64)</f>
        <v>2289009</v>
      </c>
      <c r="H12" s="130">
        <f t="shared" ref="H12:I12" si="0">SUM(H13+H18+H35+H40+H45+H50+H55+H64)</f>
        <v>555300</v>
      </c>
      <c r="I12" s="130">
        <f t="shared" si="0"/>
        <v>548300</v>
      </c>
    </row>
    <row r="13" spans="1:9" ht="78.75" customHeight="1">
      <c r="A13" s="27" t="s">
        <v>198</v>
      </c>
      <c r="B13" s="14" t="s">
        <v>107</v>
      </c>
      <c r="C13" s="71" t="s">
        <v>132</v>
      </c>
      <c r="D13" s="200"/>
      <c r="E13" s="199"/>
      <c r="F13" s="26"/>
      <c r="G13" s="130">
        <f t="shared" ref="G13:I16" si="1">SUM(G14)</f>
        <v>327460</v>
      </c>
      <c r="H13" s="130">
        <f t="shared" si="1"/>
        <v>320000</v>
      </c>
      <c r="I13" s="130">
        <f t="shared" si="1"/>
        <v>310000</v>
      </c>
    </row>
    <row r="14" spans="1:9" ht="33.75">
      <c r="A14" s="27" t="s">
        <v>199</v>
      </c>
      <c r="B14" s="80" t="s">
        <v>147</v>
      </c>
      <c r="C14" s="71" t="s">
        <v>132</v>
      </c>
      <c r="D14" s="197" t="s">
        <v>62</v>
      </c>
      <c r="E14" s="191"/>
      <c r="F14" s="26"/>
      <c r="G14" s="130">
        <f t="shared" si="1"/>
        <v>327460</v>
      </c>
      <c r="H14" s="130">
        <f t="shared" si="1"/>
        <v>320000</v>
      </c>
      <c r="I14" s="130">
        <f t="shared" si="1"/>
        <v>310000</v>
      </c>
    </row>
    <row r="15" spans="1:9" ht="33.75">
      <c r="A15" s="27" t="s">
        <v>200</v>
      </c>
      <c r="B15" s="11" t="s">
        <v>63</v>
      </c>
      <c r="C15" s="71" t="s">
        <v>132</v>
      </c>
      <c r="D15" s="197" t="s">
        <v>64</v>
      </c>
      <c r="E15" s="191"/>
      <c r="F15" s="26"/>
      <c r="G15" s="130">
        <f t="shared" si="1"/>
        <v>327460</v>
      </c>
      <c r="H15" s="130">
        <f t="shared" si="1"/>
        <v>320000</v>
      </c>
      <c r="I15" s="130">
        <f t="shared" si="1"/>
        <v>310000</v>
      </c>
    </row>
    <row r="16" spans="1:9">
      <c r="A16" s="27" t="s">
        <v>201</v>
      </c>
      <c r="B16" s="6" t="s">
        <v>87</v>
      </c>
      <c r="C16" s="71" t="s">
        <v>132</v>
      </c>
      <c r="D16" s="197" t="s">
        <v>64</v>
      </c>
      <c r="E16" s="191"/>
      <c r="F16" s="30" t="s">
        <v>31</v>
      </c>
      <c r="G16" s="130">
        <f t="shared" si="1"/>
        <v>327460</v>
      </c>
      <c r="H16" s="130">
        <f t="shared" si="1"/>
        <v>320000</v>
      </c>
      <c r="I16" s="130">
        <f t="shared" si="1"/>
        <v>310000</v>
      </c>
    </row>
    <row r="17" spans="1:9">
      <c r="A17" s="27" t="s">
        <v>202</v>
      </c>
      <c r="B17" s="6" t="s">
        <v>32</v>
      </c>
      <c r="C17" s="71" t="s">
        <v>132</v>
      </c>
      <c r="D17" s="197" t="s">
        <v>64</v>
      </c>
      <c r="E17" s="191"/>
      <c r="F17" s="30" t="s">
        <v>33</v>
      </c>
      <c r="G17" s="130">
        <v>327460</v>
      </c>
      <c r="H17" s="130">
        <v>320000</v>
      </c>
      <c r="I17" s="130">
        <v>310000</v>
      </c>
    </row>
    <row r="18" spans="1:9" ht="90">
      <c r="A18" s="27" t="s">
        <v>203</v>
      </c>
      <c r="B18" s="59" t="s">
        <v>102</v>
      </c>
      <c r="C18" s="30" t="s">
        <v>123</v>
      </c>
      <c r="D18" s="200"/>
      <c r="E18" s="199"/>
      <c r="F18" s="26"/>
      <c r="G18" s="130">
        <f>SUM(G19+G23+G29)</f>
        <v>68055</v>
      </c>
      <c r="H18" s="130">
        <f>SUM(H19+H23+H29)</f>
        <v>7900</v>
      </c>
      <c r="I18" s="130">
        <f>SUM(I19+I23+I29)</f>
        <v>7900</v>
      </c>
    </row>
    <row r="19" spans="1:9" ht="78.75">
      <c r="A19" s="27" t="s">
        <v>204</v>
      </c>
      <c r="B19" s="11" t="s">
        <v>55</v>
      </c>
      <c r="C19" s="30" t="s">
        <v>123</v>
      </c>
      <c r="D19" s="142" t="s">
        <v>56</v>
      </c>
      <c r="E19" s="143"/>
      <c r="F19" s="26"/>
      <c r="G19" s="130">
        <f>SUM(G20)</f>
        <v>1413</v>
      </c>
      <c r="H19" s="130">
        <f t="shared" ref="H19:I19" si="2">SUM(H20)</f>
        <v>0</v>
      </c>
      <c r="I19" s="130">
        <f t="shared" si="2"/>
        <v>0</v>
      </c>
    </row>
    <row r="20" spans="1:9" ht="22.5">
      <c r="A20" s="27" t="s">
        <v>205</v>
      </c>
      <c r="B20" s="145" t="s">
        <v>185</v>
      </c>
      <c r="C20" s="30" t="s">
        <v>123</v>
      </c>
      <c r="D20" s="142" t="s">
        <v>184</v>
      </c>
      <c r="E20" s="143"/>
      <c r="F20" s="26"/>
      <c r="G20" s="130">
        <f>SUM(G21)</f>
        <v>1413</v>
      </c>
      <c r="H20" s="130">
        <f t="shared" ref="H20:I20" si="3">SUM(H21)</f>
        <v>0</v>
      </c>
      <c r="I20" s="130">
        <f t="shared" si="3"/>
        <v>0</v>
      </c>
    </row>
    <row r="21" spans="1:9">
      <c r="A21" s="27" t="s">
        <v>206</v>
      </c>
      <c r="B21" s="11" t="s">
        <v>89</v>
      </c>
      <c r="C21" s="30" t="s">
        <v>123</v>
      </c>
      <c r="D21" s="142" t="s">
        <v>184</v>
      </c>
      <c r="E21" s="143"/>
      <c r="F21" s="30" t="s">
        <v>9</v>
      </c>
      <c r="G21" s="130">
        <f>SUM(G22)</f>
        <v>1413</v>
      </c>
      <c r="H21" s="130">
        <f t="shared" ref="H21:I21" si="4">SUM(H22)</f>
        <v>0</v>
      </c>
      <c r="I21" s="130">
        <f t="shared" si="4"/>
        <v>0</v>
      </c>
    </row>
    <row r="22" spans="1:9" ht="22.5">
      <c r="A22" s="27" t="s">
        <v>207</v>
      </c>
      <c r="B22" s="11" t="s">
        <v>16</v>
      </c>
      <c r="C22" s="30" t="s">
        <v>123</v>
      </c>
      <c r="D22" s="142" t="s">
        <v>184</v>
      </c>
      <c r="E22" s="143"/>
      <c r="F22" s="30" t="s">
        <v>17</v>
      </c>
      <c r="G22" s="179">
        <v>1413</v>
      </c>
      <c r="H22" s="130">
        <v>0</v>
      </c>
      <c r="I22" s="130">
        <v>0</v>
      </c>
    </row>
    <row r="23" spans="1:9" ht="33.75">
      <c r="A23" s="27" t="s">
        <v>208</v>
      </c>
      <c r="B23" s="80" t="s">
        <v>147</v>
      </c>
      <c r="C23" s="30" t="s">
        <v>123</v>
      </c>
      <c r="D23" s="197" t="s">
        <v>62</v>
      </c>
      <c r="E23" s="191"/>
      <c r="F23" s="26"/>
      <c r="G23" s="130">
        <f t="shared" ref="G23:I23" si="5">SUM(G24)</f>
        <v>65642</v>
      </c>
      <c r="H23" s="130">
        <f t="shared" si="5"/>
        <v>7200</v>
      </c>
      <c r="I23" s="130">
        <f t="shared" si="5"/>
        <v>7200</v>
      </c>
    </row>
    <row r="24" spans="1:9" ht="33.75">
      <c r="A24" s="27" t="s">
        <v>209</v>
      </c>
      <c r="B24" s="11" t="s">
        <v>63</v>
      </c>
      <c r="C24" s="30" t="s">
        <v>123</v>
      </c>
      <c r="D24" s="197" t="s">
        <v>64</v>
      </c>
      <c r="E24" s="191"/>
      <c r="F24" s="26"/>
      <c r="G24" s="130">
        <f>SUM(G25+G27)</f>
        <v>65642</v>
      </c>
      <c r="H24" s="130">
        <f t="shared" ref="H24:I24" si="6">SUM(H25+H27)</f>
        <v>7200</v>
      </c>
      <c r="I24" s="130">
        <f t="shared" si="6"/>
        <v>7200</v>
      </c>
    </row>
    <row r="25" spans="1:9">
      <c r="A25" s="27" t="s">
        <v>210</v>
      </c>
      <c r="B25" s="11" t="s">
        <v>89</v>
      </c>
      <c r="C25" s="30" t="s">
        <v>123</v>
      </c>
      <c r="D25" s="50" t="s">
        <v>64</v>
      </c>
      <c r="E25" s="49"/>
      <c r="F25" s="30" t="s">
        <v>9</v>
      </c>
      <c r="G25" s="130">
        <f>SUM(G26)</f>
        <v>5642</v>
      </c>
      <c r="H25" s="130">
        <f t="shared" ref="H25:I25" si="7">SUM(H26)</f>
        <v>7200</v>
      </c>
      <c r="I25" s="130">
        <f t="shared" si="7"/>
        <v>7200</v>
      </c>
    </row>
    <row r="26" spans="1:9" ht="15" customHeight="1">
      <c r="A26" s="27" t="s">
        <v>211</v>
      </c>
      <c r="B26" s="11" t="s">
        <v>16</v>
      </c>
      <c r="C26" s="30" t="s">
        <v>123</v>
      </c>
      <c r="D26" s="50" t="s">
        <v>64</v>
      </c>
      <c r="E26" s="49"/>
      <c r="F26" s="30" t="s">
        <v>17</v>
      </c>
      <c r="G26" s="179">
        <v>5642</v>
      </c>
      <c r="H26" s="130">
        <v>7200</v>
      </c>
      <c r="I26" s="130">
        <v>7200</v>
      </c>
    </row>
    <row r="27" spans="1:9" ht="15" customHeight="1">
      <c r="A27" s="27" t="s">
        <v>212</v>
      </c>
      <c r="B27" s="6" t="s">
        <v>87</v>
      </c>
      <c r="C27" s="30" t="s">
        <v>123</v>
      </c>
      <c r="D27" s="157" t="s">
        <v>64</v>
      </c>
      <c r="E27" s="153"/>
      <c r="F27" s="156" t="s">
        <v>31</v>
      </c>
      <c r="G27" s="130">
        <f>SUM(G28)</f>
        <v>60000</v>
      </c>
      <c r="H27" s="130">
        <f t="shared" ref="H27:I27" si="8">SUM(H28)</f>
        <v>0</v>
      </c>
      <c r="I27" s="130">
        <f t="shared" si="8"/>
        <v>0</v>
      </c>
    </row>
    <row r="28" spans="1:9" ht="15" customHeight="1">
      <c r="A28" s="27" t="s">
        <v>213</v>
      </c>
      <c r="B28" s="6" t="s">
        <v>32</v>
      </c>
      <c r="C28" s="30" t="s">
        <v>123</v>
      </c>
      <c r="D28" s="157" t="s">
        <v>64</v>
      </c>
      <c r="E28" s="153"/>
      <c r="F28" s="156" t="s">
        <v>33</v>
      </c>
      <c r="G28" s="146">
        <v>60000</v>
      </c>
      <c r="H28" s="130">
        <v>0</v>
      </c>
      <c r="I28" s="130">
        <v>0</v>
      </c>
    </row>
    <row r="29" spans="1:9">
      <c r="A29" s="27" t="s">
        <v>214</v>
      </c>
      <c r="B29" s="54" t="s">
        <v>69</v>
      </c>
      <c r="C29" s="30" t="s">
        <v>123</v>
      </c>
      <c r="D29" s="57" t="s">
        <v>70</v>
      </c>
      <c r="E29" s="53"/>
      <c r="F29" s="38"/>
      <c r="G29" s="130">
        <f>SUM(G30)</f>
        <v>1000</v>
      </c>
      <c r="H29" s="130">
        <f t="shared" ref="H29:I29" si="9">SUM(H30)</f>
        <v>700</v>
      </c>
      <c r="I29" s="130">
        <f t="shared" si="9"/>
        <v>700</v>
      </c>
    </row>
    <row r="30" spans="1:9" ht="22.5">
      <c r="A30" s="27" t="s">
        <v>215</v>
      </c>
      <c r="B30" s="54" t="s">
        <v>96</v>
      </c>
      <c r="C30" s="30" t="s">
        <v>123</v>
      </c>
      <c r="D30" s="57" t="s">
        <v>71</v>
      </c>
      <c r="E30" s="53"/>
      <c r="F30" s="38"/>
      <c r="G30" s="130">
        <f>SUM(G31+G33)</f>
        <v>1000</v>
      </c>
      <c r="H30" s="130">
        <f t="shared" ref="H30:I30" si="10">SUM(H31+H33)</f>
        <v>700</v>
      </c>
      <c r="I30" s="130">
        <f t="shared" si="10"/>
        <v>700</v>
      </c>
    </row>
    <row r="31" spans="1:9">
      <c r="A31" s="27" t="s">
        <v>216</v>
      </c>
      <c r="B31" s="11" t="s">
        <v>89</v>
      </c>
      <c r="C31" s="30" t="s">
        <v>123</v>
      </c>
      <c r="D31" s="57" t="s">
        <v>71</v>
      </c>
      <c r="E31" s="53"/>
      <c r="F31" s="38" t="s">
        <v>9</v>
      </c>
      <c r="G31" s="130">
        <f>SUM(G32)</f>
        <v>600</v>
      </c>
      <c r="H31" s="130">
        <f t="shared" ref="H31:I31" si="11">SUM(H32)</f>
        <v>700</v>
      </c>
      <c r="I31" s="130">
        <f t="shared" si="11"/>
        <v>700</v>
      </c>
    </row>
    <row r="32" spans="1:9" ht="16.5" customHeight="1">
      <c r="A32" s="27" t="s">
        <v>217</v>
      </c>
      <c r="B32" s="11" t="s">
        <v>16</v>
      </c>
      <c r="C32" s="30" t="s">
        <v>123</v>
      </c>
      <c r="D32" s="57" t="s">
        <v>71</v>
      </c>
      <c r="E32" s="53"/>
      <c r="F32" s="38" t="s">
        <v>17</v>
      </c>
      <c r="G32" s="146">
        <v>600</v>
      </c>
      <c r="H32" s="130">
        <v>700</v>
      </c>
      <c r="I32" s="130">
        <v>700</v>
      </c>
    </row>
    <row r="33" spans="1:9" ht="16.5" customHeight="1">
      <c r="A33" s="27" t="s">
        <v>218</v>
      </c>
      <c r="B33" s="6" t="s">
        <v>87</v>
      </c>
      <c r="C33" s="30" t="s">
        <v>123</v>
      </c>
      <c r="D33" s="142" t="s">
        <v>71</v>
      </c>
      <c r="E33" s="138"/>
      <c r="F33" s="141" t="s">
        <v>31</v>
      </c>
      <c r="G33" s="130">
        <f>SUM(G34)</f>
        <v>400</v>
      </c>
      <c r="H33" s="130">
        <f t="shared" ref="H33:I33" si="12">SUM(H34)</f>
        <v>0</v>
      </c>
      <c r="I33" s="130">
        <f t="shared" si="12"/>
        <v>0</v>
      </c>
    </row>
    <row r="34" spans="1:9" ht="16.5" customHeight="1">
      <c r="A34" s="27" t="s">
        <v>219</v>
      </c>
      <c r="B34" s="6" t="s">
        <v>32</v>
      </c>
      <c r="C34" s="30" t="s">
        <v>123</v>
      </c>
      <c r="D34" s="142" t="s">
        <v>71</v>
      </c>
      <c r="E34" s="138"/>
      <c r="F34" s="141" t="s">
        <v>33</v>
      </c>
      <c r="G34" s="146">
        <v>400</v>
      </c>
      <c r="H34" s="130">
        <v>0</v>
      </c>
      <c r="I34" s="130">
        <v>0</v>
      </c>
    </row>
    <row r="35" spans="1:9" ht="99.75" customHeight="1">
      <c r="A35" s="27" t="s">
        <v>220</v>
      </c>
      <c r="B35" s="76" t="s">
        <v>145</v>
      </c>
      <c r="C35" s="71" t="s">
        <v>124</v>
      </c>
      <c r="D35" s="197"/>
      <c r="E35" s="199"/>
      <c r="F35" s="38"/>
      <c r="G35" s="130">
        <f t="shared" ref="G35:I38" si="13">SUM(G36)</f>
        <v>1920</v>
      </c>
      <c r="H35" s="130">
        <f t="shared" si="13"/>
        <v>2400</v>
      </c>
      <c r="I35" s="130">
        <f t="shared" si="13"/>
        <v>2400</v>
      </c>
    </row>
    <row r="36" spans="1:9" ht="33.75">
      <c r="A36" s="27" t="s">
        <v>221</v>
      </c>
      <c r="B36" s="80" t="s">
        <v>147</v>
      </c>
      <c r="C36" s="71" t="s">
        <v>124</v>
      </c>
      <c r="D36" s="197" t="s">
        <v>62</v>
      </c>
      <c r="E36" s="199"/>
      <c r="F36" s="38"/>
      <c r="G36" s="130">
        <f t="shared" si="13"/>
        <v>1920</v>
      </c>
      <c r="H36" s="130">
        <f t="shared" si="13"/>
        <v>2400</v>
      </c>
      <c r="I36" s="130">
        <f t="shared" si="13"/>
        <v>2400</v>
      </c>
    </row>
    <row r="37" spans="1:9" ht="33.75">
      <c r="A37" s="27" t="s">
        <v>222</v>
      </c>
      <c r="B37" s="11" t="s">
        <v>63</v>
      </c>
      <c r="C37" s="71" t="s">
        <v>124</v>
      </c>
      <c r="D37" s="197" t="s">
        <v>64</v>
      </c>
      <c r="E37" s="199"/>
      <c r="F37" s="38"/>
      <c r="G37" s="130">
        <f t="shared" si="13"/>
        <v>1920</v>
      </c>
      <c r="H37" s="130">
        <f t="shared" si="13"/>
        <v>2400</v>
      </c>
      <c r="I37" s="130">
        <f t="shared" si="13"/>
        <v>2400</v>
      </c>
    </row>
    <row r="38" spans="1:9">
      <c r="A38" s="27" t="s">
        <v>223</v>
      </c>
      <c r="B38" s="11" t="s">
        <v>89</v>
      </c>
      <c r="C38" s="71" t="s">
        <v>124</v>
      </c>
      <c r="D38" s="197" t="s">
        <v>64</v>
      </c>
      <c r="E38" s="199"/>
      <c r="F38" s="38" t="s">
        <v>9</v>
      </c>
      <c r="G38" s="130">
        <f t="shared" si="13"/>
        <v>1920</v>
      </c>
      <c r="H38" s="130">
        <f t="shared" si="13"/>
        <v>2400</v>
      </c>
      <c r="I38" s="130">
        <f t="shared" si="13"/>
        <v>2400</v>
      </c>
    </row>
    <row r="39" spans="1:9" ht="14.25" customHeight="1">
      <c r="A39" s="27" t="s">
        <v>224</v>
      </c>
      <c r="B39" s="11" t="s">
        <v>16</v>
      </c>
      <c r="C39" s="71" t="s">
        <v>124</v>
      </c>
      <c r="D39" s="197" t="s">
        <v>64</v>
      </c>
      <c r="E39" s="199"/>
      <c r="F39" s="38" t="s">
        <v>17</v>
      </c>
      <c r="G39" s="146">
        <v>1920</v>
      </c>
      <c r="H39" s="130">
        <v>2400</v>
      </c>
      <c r="I39" s="130">
        <v>2400</v>
      </c>
    </row>
    <row r="40" spans="1:9" ht="77.25" customHeight="1">
      <c r="A40" s="27" t="s">
        <v>225</v>
      </c>
      <c r="B40" s="85" t="s">
        <v>159</v>
      </c>
      <c r="C40" s="87" t="s">
        <v>158</v>
      </c>
      <c r="D40" s="88"/>
      <c r="E40" s="89"/>
      <c r="F40" s="87"/>
      <c r="G40" s="130">
        <f>SUM(G41)</f>
        <v>268783</v>
      </c>
      <c r="H40" s="130">
        <f t="shared" ref="H40:I40" si="14">SUM(H41)</f>
        <v>205000</v>
      </c>
      <c r="I40" s="130">
        <f t="shared" si="14"/>
        <v>208000</v>
      </c>
    </row>
    <row r="41" spans="1:9" ht="34.5" customHeight="1">
      <c r="A41" s="27" t="s">
        <v>226</v>
      </c>
      <c r="B41" s="84" t="s">
        <v>147</v>
      </c>
      <c r="C41" s="87" t="s">
        <v>158</v>
      </c>
      <c r="D41" s="88" t="s">
        <v>62</v>
      </c>
      <c r="E41" s="89"/>
      <c r="F41" s="87"/>
      <c r="G41" s="130">
        <f>SUM(G42)</f>
        <v>268783</v>
      </c>
      <c r="H41" s="130">
        <f t="shared" ref="H41:I41" si="15">SUM(H42)</f>
        <v>205000</v>
      </c>
      <c r="I41" s="130">
        <f t="shared" si="15"/>
        <v>208000</v>
      </c>
    </row>
    <row r="42" spans="1:9" ht="33.75" customHeight="1">
      <c r="A42" s="27" t="s">
        <v>227</v>
      </c>
      <c r="B42" s="11" t="s">
        <v>63</v>
      </c>
      <c r="C42" s="87" t="s">
        <v>158</v>
      </c>
      <c r="D42" s="88" t="s">
        <v>64</v>
      </c>
      <c r="E42" s="89"/>
      <c r="F42" s="87"/>
      <c r="G42" s="130">
        <f>SUM(G43)</f>
        <v>268783</v>
      </c>
      <c r="H42" s="130">
        <f t="shared" ref="H42:I42" si="16">SUM(H43)</f>
        <v>205000</v>
      </c>
      <c r="I42" s="130">
        <f t="shared" si="16"/>
        <v>208000</v>
      </c>
    </row>
    <row r="43" spans="1:9" ht="14.25" customHeight="1">
      <c r="A43" s="27" t="s">
        <v>228</v>
      </c>
      <c r="B43" s="6" t="s">
        <v>87</v>
      </c>
      <c r="C43" s="87" t="s">
        <v>158</v>
      </c>
      <c r="D43" s="88" t="s">
        <v>64</v>
      </c>
      <c r="E43" s="89"/>
      <c r="F43" s="87" t="s">
        <v>31</v>
      </c>
      <c r="G43" s="130">
        <f>SUM(G44:G44)</f>
        <v>268783</v>
      </c>
      <c r="H43" s="130">
        <f>SUM(H44:H44)</f>
        <v>205000</v>
      </c>
      <c r="I43" s="130">
        <f>SUM(I44:I44)</f>
        <v>208000</v>
      </c>
    </row>
    <row r="44" spans="1:9" ht="14.25" customHeight="1">
      <c r="A44" s="27" t="s">
        <v>229</v>
      </c>
      <c r="B44" s="11" t="s">
        <v>155</v>
      </c>
      <c r="C44" s="87" t="s">
        <v>158</v>
      </c>
      <c r="D44" s="88" t="s">
        <v>64</v>
      </c>
      <c r="E44" s="89"/>
      <c r="F44" s="87" t="s">
        <v>154</v>
      </c>
      <c r="G44" s="179">
        <v>268783</v>
      </c>
      <c r="H44" s="130">
        <v>205000</v>
      </c>
      <c r="I44" s="130">
        <v>208000</v>
      </c>
    </row>
    <row r="45" spans="1:9" ht="123.75" customHeight="1">
      <c r="A45" s="27" t="s">
        <v>230</v>
      </c>
      <c r="B45" s="155" t="s">
        <v>388</v>
      </c>
      <c r="C45" s="156" t="s">
        <v>193</v>
      </c>
      <c r="D45" s="142"/>
      <c r="E45" s="143"/>
      <c r="F45" s="141"/>
      <c r="G45" s="130">
        <f>SUM(G46)</f>
        <v>1177221</v>
      </c>
      <c r="H45" s="130">
        <f t="shared" ref="H45:I45" si="17">SUM(H46)</f>
        <v>0</v>
      </c>
      <c r="I45" s="130">
        <f t="shared" si="17"/>
        <v>0</v>
      </c>
    </row>
    <row r="46" spans="1:9" ht="35.25" customHeight="1">
      <c r="A46" s="27" t="s">
        <v>231</v>
      </c>
      <c r="B46" s="139" t="s">
        <v>147</v>
      </c>
      <c r="C46" s="156" t="s">
        <v>193</v>
      </c>
      <c r="D46" s="142" t="s">
        <v>62</v>
      </c>
      <c r="E46" s="143"/>
      <c r="F46" s="141"/>
      <c r="G46" s="130">
        <f>SUM(G47)</f>
        <v>1177221</v>
      </c>
      <c r="H46" s="130">
        <f t="shared" ref="H46:I46" si="18">SUM(H47)</f>
        <v>0</v>
      </c>
      <c r="I46" s="130">
        <f t="shared" si="18"/>
        <v>0</v>
      </c>
    </row>
    <row r="47" spans="1:9" ht="31.5" customHeight="1">
      <c r="A47" s="27" t="s">
        <v>232</v>
      </c>
      <c r="B47" s="11" t="s">
        <v>63</v>
      </c>
      <c r="C47" s="156" t="s">
        <v>193</v>
      </c>
      <c r="D47" s="142" t="s">
        <v>64</v>
      </c>
      <c r="E47" s="143"/>
      <c r="F47" s="141"/>
      <c r="G47" s="130">
        <f>SUM(G48)</f>
        <v>1177221</v>
      </c>
      <c r="H47" s="130">
        <f t="shared" ref="H47:I47" si="19">SUM(H48)</f>
        <v>0</v>
      </c>
      <c r="I47" s="130">
        <f t="shared" si="19"/>
        <v>0</v>
      </c>
    </row>
    <row r="48" spans="1:9" ht="14.25" customHeight="1">
      <c r="A48" s="27" t="s">
        <v>233</v>
      </c>
      <c r="B48" s="6" t="s">
        <v>87</v>
      </c>
      <c r="C48" s="156" t="s">
        <v>193</v>
      </c>
      <c r="D48" s="142" t="s">
        <v>64</v>
      </c>
      <c r="E48" s="143"/>
      <c r="F48" s="141" t="s">
        <v>31</v>
      </c>
      <c r="G48" s="130">
        <f>SUM(G49)</f>
        <v>1177221</v>
      </c>
      <c r="H48" s="130">
        <f t="shared" ref="H48:I48" si="20">SUM(H49)</f>
        <v>0</v>
      </c>
      <c r="I48" s="130">
        <f t="shared" si="20"/>
        <v>0</v>
      </c>
    </row>
    <row r="49" spans="1:9" ht="14.25" customHeight="1">
      <c r="A49" s="27" t="s">
        <v>234</v>
      </c>
      <c r="B49" s="6" t="s">
        <v>32</v>
      </c>
      <c r="C49" s="156" t="s">
        <v>193</v>
      </c>
      <c r="D49" s="142" t="s">
        <v>64</v>
      </c>
      <c r="E49" s="143"/>
      <c r="F49" s="141" t="s">
        <v>33</v>
      </c>
      <c r="G49" s="146">
        <v>1177221</v>
      </c>
      <c r="H49" s="130">
        <v>0</v>
      </c>
      <c r="I49" s="130">
        <v>0</v>
      </c>
    </row>
    <row r="50" spans="1:9" ht="135.75" customHeight="1">
      <c r="A50" s="27" t="s">
        <v>235</v>
      </c>
      <c r="B50" s="155" t="s">
        <v>192</v>
      </c>
      <c r="C50" s="156" t="s">
        <v>191</v>
      </c>
      <c r="D50" s="142"/>
      <c r="E50" s="143"/>
      <c r="F50" s="141"/>
      <c r="G50" s="130">
        <f>SUM(G51)</f>
        <v>229790</v>
      </c>
      <c r="H50" s="130">
        <f t="shared" ref="H50:I50" si="21">SUM(H51)</f>
        <v>0</v>
      </c>
      <c r="I50" s="130">
        <f t="shared" si="21"/>
        <v>0</v>
      </c>
    </row>
    <row r="51" spans="1:9" ht="33.75" customHeight="1">
      <c r="A51" s="27" t="s">
        <v>236</v>
      </c>
      <c r="B51" s="139" t="s">
        <v>147</v>
      </c>
      <c r="C51" s="156" t="s">
        <v>191</v>
      </c>
      <c r="D51" s="142" t="s">
        <v>62</v>
      </c>
      <c r="E51" s="143"/>
      <c r="F51" s="141"/>
      <c r="G51" s="130">
        <f>SUM(G52)</f>
        <v>229790</v>
      </c>
      <c r="H51" s="130">
        <f t="shared" ref="H51:I51" si="22">SUM(H52)</f>
        <v>0</v>
      </c>
      <c r="I51" s="130">
        <f t="shared" si="22"/>
        <v>0</v>
      </c>
    </row>
    <row r="52" spans="1:9" ht="33" customHeight="1">
      <c r="A52" s="27" t="s">
        <v>237</v>
      </c>
      <c r="B52" s="11" t="s">
        <v>63</v>
      </c>
      <c r="C52" s="156" t="s">
        <v>191</v>
      </c>
      <c r="D52" s="142" t="s">
        <v>64</v>
      </c>
      <c r="E52" s="143"/>
      <c r="F52" s="141"/>
      <c r="G52" s="130">
        <f>SUM(G53)</f>
        <v>229790</v>
      </c>
      <c r="H52" s="130">
        <f t="shared" ref="H52:I52" si="23">SUM(H53)</f>
        <v>0</v>
      </c>
      <c r="I52" s="130">
        <f t="shared" si="23"/>
        <v>0</v>
      </c>
    </row>
    <row r="53" spans="1:9" ht="14.25" customHeight="1">
      <c r="A53" s="27" t="s">
        <v>238</v>
      </c>
      <c r="B53" s="6" t="s">
        <v>87</v>
      </c>
      <c r="C53" s="156" t="s">
        <v>191</v>
      </c>
      <c r="D53" s="142" t="s">
        <v>64</v>
      </c>
      <c r="E53" s="143"/>
      <c r="F53" s="141" t="s">
        <v>31</v>
      </c>
      <c r="G53" s="130">
        <f>SUM(G54)</f>
        <v>229790</v>
      </c>
      <c r="H53" s="130">
        <f t="shared" ref="H53:I53" si="24">SUM(H54)</f>
        <v>0</v>
      </c>
      <c r="I53" s="130">
        <f t="shared" si="24"/>
        <v>0</v>
      </c>
    </row>
    <row r="54" spans="1:9" ht="14.25" customHeight="1">
      <c r="A54" s="27" t="s">
        <v>239</v>
      </c>
      <c r="B54" s="6" t="s">
        <v>32</v>
      </c>
      <c r="C54" s="156" t="s">
        <v>191</v>
      </c>
      <c r="D54" s="142" t="s">
        <v>64</v>
      </c>
      <c r="E54" s="143"/>
      <c r="F54" s="141" t="s">
        <v>33</v>
      </c>
      <c r="G54" s="180">
        <v>229790</v>
      </c>
      <c r="H54" s="130">
        <v>0</v>
      </c>
      <c r="I54" s="130">
        <v>0</v>
      </c>
    </row>
    <row r="55" spans="1:9" ht="90" customHeight="1">
      <c r="A55" s="27" t="s">
        <v>240</v>
      </c>
      <c r="B55" s="39" t="s">
        <v>146</v>
      </c>
      <c r="C55" s="74" t="s">
        <v>139</v>
      </c>
      <c r="D55" s="197"/>
      <c r="E55" s="199"/>
      <c r="F55" s="38"/>
      <c r="G55" s="130">
        <f t="shared" ref="G55:I58" si="25">SUM(G56)</f>
        <v>16000</v>
      </c>
      <c r="H55" s="130">
        <f t="shared" si="25"/>
        <v>20000</v>
      </c>
      <c r="I55" s="130">
        <f t="shared" si="25"/>
        <v>20000</v>
      </c>
    </row>
    <row r="56" spans="1:9" ht="33.75">
      <c r="A56" s="27" t="s">
        <v>241</v>
      </c>
      <c r="B56" s="80" t="s">
        <v>147</v>
      </c>
      <c r="C56" s="74" t="s">
        <v>139</v>
      </c>
      <c r="D56" s="197" t="s">
        <v>62</v>
      </c>
      <c r="E56" s="199"/>
      <c r="F56" s="38"/>
      <c r="G56" s="130">
        <f t="shared" si="25"/>
        <v>16000</v>
      </c>
      <c r="H56" s="130">
        <f t="shared" si="25"/>
        <v>20000</v>
      </c>
      <c r="I56" s="130">
        <f t="shared" si="25"/>
        <v>20000</v>
      </c>
    </row>
    <row r="57" spans="1:9" ht="33.75">
      <c r="A57" s="27" t="s">
        <v>242</v>
      </c>
      <c r="B57" s="11" t="s">
        <v>63</v>
      </c>
      <c r="C57" s="74" t="s">
        <v>139</v>
      </c>
      <c r="D57" s="197" t="s">
        <v>64</v>
      </c>
      <c r="E57" s="199"/>
      <c r="F57" s="38"/>
      <c r="G57" s="130">
        <f t="shared" si="25"/>
        <v>16000</v>
      </c>
      <c r="H57" s="130">
        <f t="shared" si="25"/>
        <v>20000</v>
      </c>
      <c r="I57" s="130">
        <f t="shared" si="25"/>
        <v>20000</v>
      </c>
    </row>
    <row r="58" spans="1:9">
      <c r="A58" s="27" t="s">
        <v>243</v>
      </c>
      <c r="B58" s="11" t="s">
        <v>89</v>
      </c>
      <c r="C58" s="74" t="s">
        <v>139</v>
      </c>
      <c r="D58" s="197" t="s">
        <v>64</v>
      </c>
      <c r="E58" s="199"/>
      <c r="F58" s="30" t="s">
        <v>9</v>
      </c>
      <c r="G58" s="130">
        <f t="shared" si="25"/>
        <v>16000</v>
      </c>
      <c r="H58" s="130">
        <f t="shared" si="25"/>
        <v>20000</v>
      </c>
      <c r="I58" s="130">
        <f t="shared" si="25"/>
        <v>20000</v>
      </c>
    </row>
    <row r="59" spans="1:9" ht="15" customHeight="1">
      <c r="A59" s="27" t="s">
        <v>244</v>
      </c>
      <c r="B59" s="11" t="s">
        <v>16</v>
      </c>
      <c r="C59" s="74" t="s">
        <v>139</v>
      </c>
      <c r="D59" s="197" t="s">
        <v>64</v>
      </c>
      <c r="E59" s="199"/>
      <c r="F59" s="30" t="s">
        <v>17</v>
      </c>
      <c r="G59" s="146">
        <v>16000</v>
      </c>
      <c r="H59" s="130">
        <v>20000</v>
      </c>
      <c r="I59" s="130">
        <v>20000</v>
      </c>
    </row>
    <row r="60" spans="1:9" ht="102" customHeight="1">
      <c r="A60" s="27" t="s">
        <v>245</v>
      </c>
      <c r="B60" s="39" t="s">
        <v>390</v>
      </c>
      <c r="C60" s="156" t="s">
        <v>393</v>
      </c>
      <c r="D60" s="163"/>
      <c r="E60" s="164"/>
      <c r="F60" s="30"/>
      <c r="G60" s="130">
        <f>SUM(G61)</f>
        <v>199780</v>
      </c>
      <c r="H60" s="130">
        <f t="shared" ref="H60:I60" si="26">SUM(H61)</f>
        <v>0</v>
      </c>
      <c r="I60" s="130">
        <f t="shared" si="26"/>
        <v>0</v>
      </c>
    </row>
    <row r="61" spans="1:9" ht="33.75" customHeight="1">
      <c r="A61" s="27" t="s">
        <v>246</v>
      </c>
      <c r="B61" s="154" t="s">
        <v>147</v>
      </c>
      <c r="C61" s="156" t="s">
        <v>393</v>
      </c>
      <c r="D61" s="163" t="s">
        <v>62</v>
      </c>
      <c r="E61" s="164"/>
      <c r="F61" s="30"/>
      <c r="G61" s="130">
        <f>SUM(G62)</f>
        <v>199780</v>
      </c>
      <c r="H61" s="130">
        <f t="shared" ref="H61:I61" si="27">SUM(H62)</f>
        <v>0</v>
      </c>
      <c r="I61" s="130">
        <f t="shared" si="27"/>
        <v>0</v>
      </c>
    </row>
    <row r="62" spans="1:9" ht="32.25" customHeight="1">
      <c r="A62" s="27" t="s">
        <v>247</v>
      </c>
      <c r="B62" s="11" t="s">
        <v>63</v>
      </c>
      <c r="C62" s="156" t="s">
        <v>393</v>
      </c>
      <c r="D62" s="163" t="s">
        <v>64</v>
      </c>
      <c r="E62" s="164"/>
      <c r="F62" s="30"/>
      <c r="G62" s="130">
        <f>SUM(G63)</f>
        <v>199780</v>
      </c>
      <c r="H62" s="130">
        <f t="shared" ref="H62:I62" si="28">SUM(H63)</f>
        <v>0</v>
      </c>
      <c r="I62" s="130">
        <f t="shared" si="28"/>
        <v>0</v>
      </c>
    </row>
    <row r="63" spans="1:9" ht="15" customHeight="1">
      <c r="A63" s="27" t="s">
        <v>248</v>
      </c>
      <c r="B63" s="11" t="s">
        <v>89</v>
      </c>
      <c r="C63" s="156" t="s">
        <v>393</v>
      </c>
      <c r="D63" s="163" t="s">
        <v>64</v>
      </c>
      <c r="E63" s="164"/>
      <c r="F63" s="30" t="s">
        <v>9</v>
      </c>
      <c r="G63" s="130">
        <f>SUM(G64)</f>
        <v>199780</v>
      </c>
      <c r="H63" s="130">
        <f t="shared" ref="H63:I63" si="29">SUM(H64)</f>
        <v>0</v>
      </c>
      <c r="I63" s="130">
        <f t="shared" si="29"/>
        <v>0</v>
      </c>
    </row>
    <row r="64" spans="1:9" ht="15" customHeight="1">
      <c r="A64" s="27" t="s">
        <v>249</v>
      </c>
      <c r="B64" s="11" t="s">
        <v>16</v>
      </c>
      <c r="C64" s="156" t="s">
        <v>393</v>
      </c>
      <c r="D64" s="163" t="s">
        <v>64</v>
      </c>
      <c r="E64" s="164"/>
      <c r="F64" s="30" t="s">
        <v>17</v>
      </c>
      <c r="G64" s="179">
        <v>199780</v>
      </c>
      <c r="H64" s="130">
        <v>0</v>
      </c>
      <c r="I64" s="130">
        <v>0</v>
      </c>
    </row>
    <row r="65" spans="1:9" ht="33.75">
      <c r="A65" s="27" t="s">
        <v>250</v>
      </c>
      <c r="B65" s="14" t="s">
        <v>141</v>
      </c>
      <c r="C65" s="71" t="s">
        <v>130</v>
      </c>
      <c r="D65" s="22"/>
      <c r="E65" s="41"/>
      <c r="F65" s="30"/>
      <c r="G65" s="130">
        <f>SUM(G66+G71+G76+G81+G86)</f>
        <v>2151692.17</v>
      </c>
      <c r="H65" s="130">
        <f t="shared" ref="H65:I65" si="30">SUM(H66+H71+H76+H81+H86)</f>
        <v>46800</v>
      </c>
      <c r="I65" s="130">
        <f t="shared" si="30"/>
        <v>46800</v>
      </c>
    </row>
    <row r="66" spans="1:9" ht="90.75" customHeight="1">
      <c r="A66" s="27" t="s">
        <v>251</v>
      </c>
      <c r="B66" s="14" t="s">
        <v>142</v>
      </c>
      <c r="C66" s="71" t="s">
        <v>131</v>
      </c>
      <c r="D66" s="22"/>
      <c r="E66" s="41"/>
      <c r="F66" s="30"/>
      <c r="G66" s="130">
        <f t="shared" ref="G66:I69" si="31">SUM(G67)</f>
        <v>860390</v>
      </c>
      <c r="H66" s="130">
        <f t="shared" si="31"/>
        <v>46800</v>
      </c>
      <c r="I66" s="130">
        <f t="shared" si="31"/>
        <v>46800</v>
      </c>
    </row>
    <row r="67" spans="1:9" ht="33.75">
      <c r="A67" s="27" t="s">
        <v>252</v>
      </c>
      <c r="B67" s="80" t="s">
        <v>147</v>
      </c>
      <c r="C67" s="71" t="s">
        <v>131</v>
      </c>
      <c r="D67" s="197" t="s">
        <v>62</v>
      </c>
      <c r="E67" s="199"/>
      <c r="F67" s="30"/>
      <c r="G67" s="130">
        <f t="shared" si="31"/>
        <v>860390</v>
      </c>
      <c r="H67" s="130">
        <f t="shared" si="31"/>
        <v>46800</v>
      </c>
      <c r="I67" s="130">
        <f t="shared" si="31"/>
        <v>46800</v>
      </c>
    </row>
    <row r="68" spans="1:9" ht="33.75">
      <c r="A68" s="27" t="s">
        <v>253</v>
      </c>
      <c r="B68" s="11" t="s">
        <v>63</v>
      </c>
      <c r="C68" s="71" t="s">
        <v>131</v>
      </c>
      <c r="D68" s="197" t="s">
        <v>64</v>
      </c>
      <c r="E68" s="199"/>
      <c r="F68" s="26"/>
      <c r="G68" s="130">
        <f t="shared" si="31"/>
        <v>860390</v>
      </c>
      <c r="H68" s="130">
        <f t="shared" si="31"/>
        <v>46800</v>
      </c>
      <c r="I68" s="130">
        <f t="shared" si="31"/>
        <v>46800</v>
      </c>
    </row>
    <row r="69" spans="1:9">
      <c r="A69" s="27" t="s">
        <v>254</v>
      </c>
      <c r="B69" s="34" t="s">
        <v>88</v>
      </c>
      <c r="C69" s="71" t="s">
        <v>131</v>
      </c>
      <c r="D69" s="197" t="s">
        <v>64</v>
      </c>
      <c r="E69" s="199"/>
      <c r="F69" s="30" t="s">
        <v>27</v>
      </c>
      <c r="G69" s="130">
        <f t="shared" si="31"/>
        <v>860390</v>
      </c>
      <c r="H69" s="130">
        <f t="shared" si="31"/>
        <v>46800</v>
      </c>
      <c r="I69" s="130">
        <f t="shared" si="31"/>
        <v>46800</v>
      </c>
    </row>
    <row r="70" spans="1:9" ht="22.5">
      <c r="A70" s="27" t="s">
        <v>255</v>
      </c>
      <c r="B70" s="34" t="s">
        <v>28</v>
      </c>
      <c r="C70" s="71" t="s">
        <v>131</v>
      </c>
      <c r="D70" s="197" t="s">
        <v>64</v>
      </c>
      <c r="E70" s="199"/>
      <c r="F70" s="30" t="s">
        <v>29</v>
      </c>
      <c r="G70" s="146">
        <v>860390</v>
      </c>
      <c r="H70" s="130">
        <v>46800</v>
      </c>
      <c r="I70" s="130">
        <v>46800</v>
      </c>
    </row>
    <row r="71" spans="1:9" ht="147" customHeight="1">
      <c r="A71" s="27" t="s">
        <v>256</v>
      </c>
      <c r="B71" s="99" t="s">
        <v>170</v>
      </c>
      <c r="C71" s="121" t="s">
        <v>168</v>
      </c>
      <c r="D71" s="122"/>
      <c r="E71" s="123"/>
      <c r="F71" s="30"/>
      <c r="G71" s="130">
        <f>SUM(G72)</f>
        <v>195203</v>
      </c>
      <c r="H71" s="130">
        <f t="shared" ref="H71:I71" si="32">SUM(H72)</f>
        <v>0</v>
      </c>
      <c r="I71" s="130">
        <f t="shared" si="32"/>
        <v>0</v>
      </c>
    </row>
    <row r="72" spans="1:9" ht="33.75">
      <c r="A72" s="27" t="s">
        <v>257</v>
      </c>
      <c r="B72" s="118" t="s">
        <v>147</v>
      </c>
      <c r="C72" s="121" t="s">
        <v>168</v>
      </c>
      <c r="D72" s="122" t="s">
        <v>62</v>
      </c>
      <c r="E72" s="123"/>
      <c r="F72" s="30"/>
      <c r="G72" s="130">
        <f>SUM(G73)</f>
        <v>195203</v>
      </c>
      <c r="H72" s="130">
        <f t="shared" ref="H72:I72" si="33">SUM(H73)</f>
        <v>0</v>
      </c>
      <c r="I72" s="130">
        <f t="shared" si="33"/>
        <v>0</v>
      </c>
    </row>
    <row r="73" spans="1:9" ht="33.75">
      <c r="A73" s="27" t="s">
        <v>258</v>
      </c>
      <c r="B73" s="11" t="s">
        <v>63</v>
      </c>
      <c r="C73" s="121" t="s">
        <v>168</v>
      </c>
      <c r="D73" s="122" t="s">
        <v>64</v>
      </c>
      <c r="E73" s="123"/>
      <c r="F73" s="30"/>
      <c r="G73" s="130">
        <f>SUM(G74)</f>
        <v>195203</v>
      </c>
      <c r="H73" s="130">
        <f t="shared" ref="H73:I73" si="34">SUM(H74)</f>
        <v>0</v>
      </c>
      <c r="I73" s="130">
        <f t="shared" si="34"/>
        <v>0</v>
      </c>
    </row>
    <row r="74" spans="1:9">
      <c r="A74" s="27" t="s">
        <v>259</v>
      </c>
      <c r="B74" s="119" t="s">
        <v>88</v>
      </c>
      <c r="C74" s="121" t="s">
        <v>168</v>
      </c>
      <c r="D74" s="122" t="s">
        <v>64</v>
      </c>
      <c r="E74" s="123"/>
      <c r="F74" s="30" t="s">
        <v>27</v>
      </c>
      <c r="G74" s="130">
        <f>SUM(G75)</f>
        <v>195203</v>
      </c>
      <c r="H74" s="130">
        <f t="shared" ref="H74:I74" si="35">SUM(H75)</f>
        <v>0</v>
      </c>
      <c r="I74" s="130">
        <f t="shared" si="35"/>
        <v>0</v>
      </c>
    </row>
    <row r="75" spans="1:9" ht="22.5">
      <c r="A75" s="27" t="s">
        <v>260</v>
      </c>
      <c r="B75" s="119" t="s">
        <v>28</v>
      </c>
      <c r="C75" s="121" t="s">
        <v>168</v>
      </c>
      <c r="D75" s="122" t="s">
        <v>64</v>
      </c>
      <c r="E75" s="123"/>
      <c r="F75" s="30" t="s">
        <v>29</v>
      </c>
      <c r="G75" s="146">
        <v>195203</v>
      </c>
      <c r="H75" s="130">
        <v>0</v>
      </c>
      <c r="I75" s="130">
        <v>0</v>
      </c>
    </row>
    <row r="76" spans="1:9" ht="148.5" customHeight="1">
      <c r="A76" s="27" t="s">
        <v>261</v>
      </c>
      <c r="B76" s="99" t="s">
        <v>178</v>
      </c>
      <c r="C76" s="127" t="s">
        <v>177</v>
      </c>
      <c r="D76" s="128"/>
      <c r="E76" s="129"/>
      <c r="F76" s="30"/>
      <c r="G76" s="130">
        <f>SUM(G77)</f>
        <v>1083314</v>
      </c>
      <c r="H76" s="130">
        <f t="shared" ref="H76:I76" si="36">SUM(H77)</f>
        <v>0</v>
      </c>
      <c r="I76" s="130">
        <f t="shared" si="36"/>
        <v>0</v>
      </c>
    </row>
    <row r="77" spans="1:9" ht="33.75">
      <c r="A77" s="27" t="s">
        <v>262</v>
      </c>
      <c r="B77" s="124" t="s">
        <v>147</v>
      </c>
      <c r="C77" s="127" t="s">
        <v>177</v>
      </c>
      <c r="D77" s="128" t="s">
        <v>62</v>
      </c>
      <c r="E77" s="129"/>
      <c r="F77" s="30"/>
      <c r="G77" s="130">
        <f>SUM(G78)</f>
        <v>1083314</v>
      </c>
      <c r="H77" s="130">
        <f t="shared" ref="H77:I77" si="37">SUM(H78)</f>
        <v>0</v>
      </c>
      <c r="I77" s="130">
        <f t="shared" si="37"/>
        <v>0</v>
      </c>
    </row>
    <row r="78" spans="1:9" ht="33.75">
      <c r="A78" s="27" t="s">
        <v>263</v>
      </c>
      <c r="B78" s="11" t="s">
        <v>63</v>
      </c>
      <c r="C78" s="127" t="s">
        <v>177</v>
      </c>
      <c r="D78" s="128" t="s">
        <v>64</v>
      </c>
      <c r="E78" s="129"/>
      <c r="F78" s="30"/>
      <c r="G78" s="130">
        <f>SUM(G79)</f>
        <v>1083314</v>
      </c>
      <c r="H78" s="130">
        <f t="shared" ref="H78:I78" si="38">SUM(H79)</f>
        <v>0</v>
      </c>
      <c r="I78" s="130">
        <f t="shared" si="38"/>
        <v>0</v>
      </c>
    </row>
    <row r="79" spans="1:9">
      <c r="A79" s="27" t="s">
        <v>264</v>
      </c>
      <c r="B79" s="125" t="s">
        <v>88</v>
      </c>
      <c r="C79" s="127" t="s">
        <v>177</v>
      </c>
      <c r="D79" s="128" t="s">
        <v>64</v>
      </c>
      <c r="E79" s="129"/>
      <c r="F79" s="30" t="s">
        <v>27</v>
      </c>
      <c r="G79" s="130">
        <f>SUM(G80)</f>
        <v>1083314</v>
      </c>
      <c r="H79" s="130">
        <f t="shared" ref="H79:I79" si="39">SUM(H80)</f>
        <v>0</v>
      </c>
      <c r="I79" s="130">
        <f t="shared" si="39"/>
        <v>0</v>
      </c>
    </row>
    <row r="80" spans="1:9" ht="22.5">
      <c r="A80" s="27" t="s">
        <v>265</v>
      </c>
      <c r="B80" s="125" t="s">
        <v>28</v>
      </c>
      <c r="C80" s="127" t="s">
        <v>177</v>
      </c>
      <c r="D80" s="128" t="s">
        <v>64</v>
      </c>
      <c r="E80" s="129"/>
      <c r="F80" s="30" t="s">
        <v>29</v>
      </c>
      <c r="G80" s="146">
        <v>1083314</v>
      </c>
      <c r="H80" s="130">
        <v>0</v>
      </c>
      <c r="I80" s="130">
        <v>0</v>
      </c>
    </row>
    <row r="81" spans="1:9" ht="134.25" customHeight="1">
      <c r="A81" s="27" t="s">
        <v>266</v>
      </c>
      <c r="B81" s="99" t="s">
        <v>171</v>
      </c>
      <c r="C81" s="121" t="s">
        <v>169</v>
      </c>
      <c r="D81" s="122"/>
      <c r="E81" s="123"/>
      <c r="F81" s="30"/>
      <c r="G81" s="130">
        <f>SUM(G82)</f>
        <v>1952.03</v>
      </c>
      <c r="H81" s="130">
        <f>SUM(H82)</f>
        <v>0</v>
      </c>
      <c r="I81" s="130">
        <v>0</v>
      </c>
    </row>
    <row r="82" spans="1:9" ht="32.25" customHeight="1">
      <c r="A82" s="27" t="s">
        <v>267</v>
      </c>
      <c r="B82" s="118" t="s">
        <v>147</v>
      </c>
      <c r="C82" s="121" t="s">
        <v>169</v>
      </c>
      <c r="D82" s="122" t="s">
        <v>62</v>
      </c>
      <c r="E82" s="123"/>
      <c r="F82" s="30"/>
      <c r="G82" s="130">
        <f>SUM(G83)</f>
        <v>1952.03</v>
      </c>
      <c r="H82" s="130">
        <f t="shared" ref="H82:I82" si="40">SUM(H83)</f>
        <v>0</v>
      </c>
      <c r="I82" s="130">
        <f t="shared" si="40"/>
        <v>0</v>
      </c>
    </row>
    <row r="83" spans="1:9" ht="32.25" customHeight="1">
      <c r="A83" s="27" t="s">
        <v>268</v>
      </c>
      <c r="B83" s="11" t="s">
        <v>63</v>
      </c>
      <c r="C83" s="121" t="s">
        <v>169</v>
      </c>
      <c r="D83" s="122" t="s">
        <v>64</v>
      </c>
      <c r="E83" s="123"/>
      <c r="F83" s="30"/>
      <c r="G83" s="130">
        <f>SUM(G84)</f>
        <v>1952.03</v>
      </c>
      <c r="H83" s="130">
        <f t="shared" ref="H83:I83" si="41">SUM(H84)</f>
        <v>0</v>
      </c>
      <c r="I83" s="130">
        <f t="shared" si="41"/>
        <v>0</v>
      </c>
    </row>
    <row r="84" spans="1:9">
      <c r="A84" s="27" t="s">
        <v>269</v>
      </c>
      <c r="B84" s="119" t="s">
        <v>88</v>
      </c>
      <c r="C84" s="121" t="s">
        <v>169</v>
      </c>
      <c r="D84" s="122" t="s">
        <v>64</v>
      </c>
      <c r="E84" s="123"/>
      <c r="F84" s="30" t="s">
        <v>27</v>
      </c>
      <c r="G84" s="130">
        <f>SUM(G85)</f>
        <v>1952.03</v>
      </c>
      <c r="H84" s="130">
        <f t="shared" ref="H84:I84" si="42">SUM(H85)</f>
        <v>0</v>
      </c>
      <c r="I84" s="130">
        <f t="shared" si="42"/>
        <v>0</v>
      </c>
    </row>
    <row r="85" spans="1:9" ht="22.5">
      <c r="A85" s="27" t="s">
        <v>270</v>
      </c>
      <c r="B85" s="119" t="s">
        <v>28</v>
      </c>
      <c r="C85" s="121" t="s">
        <v>169</v>
      </c>
      <c r="D85" s="122" t="s">
        <v>64</v>
      </c>
      <c r="E85" s="123"/>
      <c r="F85" s="30" t="s">
        <v>29</v>
      </c>
      <c r="G85" s="146">
        <v>1952.03</v>
      </c>
      <c r="H85" s="130">
        <v>0</v>
      </c>
      <c r="I85" s="130">
        <v>0</v>
      </c>
    </row>
    <row r="86" spans="1:9" ht="168.75">
      <c r="A86" s="27" t="s">
        <v>271</v>
      </c>
      <c r="B86" s="99" t="s">
        <v>188</v>
      </c>
      <c r="C86" s="141" t="s">
        <v>182</v>
      </c>
      <c r="D86" s="142"/>
      <c r="E86" s="143"/>
      <c r="F86" s="30"/>
      <c r="G86" s="130">
        <f>SUM(G87)</f>
        <v>10833.14</v>
      </c>
      <c r="H86" s="130">
        <f t="shared" ref="H86:I86" si="43">SUM(H87)</f>
        <v>0</v>
      </c>
      <c r="I86" s="130">
        <f t="shared" si="43"/>
        <v>0</v>
      </c>
    </row>
    <row r="87" spans="1:9" ht="33.75">
      <c r="A87" s="27" t="s">
        <v>272</v>
      </c>
      <c r="B87" s="11" t="s">
        <v>147</v>
      </c>
      <c r="C87" s="141" t="s">
        <v>182</v>
      </c>
      <c r="D87" s="142" t="s">
        <v>62</v>
      </c>
      <c r="E87" s="143"/>
      <c r="F87" s="30"/>
      <c r="G87" s="130">
        <f>SUM(G88)</f>
        <v>10833.14</v>
      </c>
      <c r="H87" s="130">
        <f t="shared" ref="H87:I87" si="44">SUM(H88)</f>
        <v>0</v>
      </c>
      <c r="I87" s="130">
        <f t="shared" si="44"/>
        <v>0</v>
      </c>
    </row>
    <row r="88" spans="1:9">
      <c r="A88" s="27" t="s">
        <v>273</v>
      </c>
      <c r="B88" s="140" t="s">
        <v>88</v>
      </c>
      <c r="C88" s="156" t="s">
        <v>182</v>
      </c>
      <c r="D88" s="142" t="s">
        <v>64</v>
      </c>
      <c r="E88" s="143"/>
      <c r="F88" s="30"/>
      <c r="G88" s="130">
        <f>SUM(G89)</f>
        <v>10833.14</v>
      </c>
      <c r="H88" s="130">
        <f t="shared" ref="H88:I88" si="45">SUM(H89)</f>
        <v>0</v>
      </c>
      <c r="I88" s="130">
        <f t="shared" si="45"/>
        <v>0</v>
      </c>
    </row>
    <row r="89" spans="1:9">
      <c r="A89" s="27" t="s">
        <v>274</v>
      </c>
      <c r="B89" s="140" t="s">
        <v>88</v>
      </c>
      <c r="C89" s="156" t="s">
        <v>182</v>
      </c>
      <c r="D89" s="142" t="s">
        <v>64</v>
      </c>
      <c r="E89" s="143"/>
      <c r="F89" s="30" t="s">
        <v>27</v>
      </c>
      <c r="G89" s="130">
        <f>SUM(G90)</f>
        <v>10833.14</v>
      </c>
      <c r="H89" s="130">
        <f t="shared" ref="H89:I89" si="46">SUM(H90)</f>
        <v>0</v>
      </c>
      <c r="I89" s="130">
        <f t="shared" si="46"/>
        <v>0</v>
      </c>
    </row>
    <row r="90" spans="1:9" ht="22.5">
      <c r="A90" s="27" t="s">
        <v>275</v>
      </c>
      <c r="B90" s="140" t="s">
        <v>28</v>
      </c>
      <c r="C90" s="156" t="s">
        <v>182</v>
      </c>
      <c r="D90" s="142" t="s">
        <v>64</v>
      </c>
      <c r="E90" s="143"/>
      <c r="F90" s="30" t="s">
        <v>29</v>
      </c>
      <c r="G90" s="146">
        <v>10833.14</v>
      </c>
      <c r="H90" s="130">
        <v>0</v>
      </c>
      <c r="I90" s="130">
        <v>0</v>
      </c>
    </row>
    <row r="91" spans="1:9" ht="33.75">
      <c r="A91" s="27" t="s">
        <v>276</v>
      </c>
      <c r="B91" s="14" t="s">
        <v>103</v>
      </c>
      <c r="C91" s="71" t="s">
        <v>125</v>
      </c>
      <c r="D91" s="22"/>
      <c r="E91" s="41"/>
      <c r="F91" s="30"/>
      <c r="G91" s="130">
        <f>SUM(G92+G97+G102+G107+G112+G117)</f>
        <v>48207.95</v>
      </c>
      <c r="H91" s="130">
        <f t="shared" ref="H91:I91" si="47">SUM(H92+H97+H102+H107)</f>
        <v>15000</v>
      </c>
      <c r="I91" s="130">
        <f t="shared" si="47"/>
        <v>0</v>
      </c>
    </row>
    <row r="92" spans="1:9" ht="105" customHeight="1">
      <c r="A92" s="27" t="s">
        <v>277</v>
      </c>
      <c r="B92" s="14" t="s">
        <v>104</v>
      </c>
      <c r="C92" s="68" t="s">
        <v>126</v>
      </c>
      <c r="D92" s="22"/>
      <c r="E92" s="42"/>
      <c r="F92" s="30"/>
      <c r="G92" s="130">
        <f>SUM(G93)</f>
        <v>15000</v>
      </c>
      <c r="H92" s="130">
        <f>SUM(H93)</f>
        <v>5000</v>
      </c>
      <c r="I92" s="130">
        <f>SUM(I93)</f>
        <v>0</v>
      </c>
    </row>
    <row r="93" spans="1:9">
      <c r="A93" s="27" t="s">
        <v>278</v>
      </c>
      <c r="B93" s="34" t="s">
        <v>69</v>
      </c>
      <c r="C93" s="68" t="s">
        <v>126</v>
      </c>
      <c r="D93" s="197" t="s">
        <v>70</v>
      </c>
      <c r="E93" s="199"/>
      <c r="F93" s="30"/>
      <c r="G93" s="130">
        <f t="shared" ref="G93:I95" si="48">SUM(G94)</f>
        <v>15000</v>
      </c>
      <c r="H93" s="130">
        <f t="shared" si="48"/>
        <v>5000</v>
      </c>
      <c r="I93" s="130">
        <f t="shared" si="48"/>
        <v>0</v>
      </c>
    </row>
    <row r="94" spans="1:9" ht="22.5">
      <c r="A94" s="27" t="s">
        <v>279</v>
      </c>
      <c r="B94" s="45" t="s">
        <v>96</v>
      </c>
      <c r="C94" s="68" t="s">
        <v>126</v>
      </c>
      <c r="D94" s="197" t="s">
        <v>71</v>
      </c>
      <c r="E94" s="199"/>
      <c r="F94" s="30"/>
      <c r="G94" s="130">
        <f t="shared" si="48"/>
        <v>15000</v>
      </c>
      <c r="H94" s="130">
        <f t="shared" si="48"/>
        <v>5000</v>
      </c>
      <c r="I94" s="130">
        <f t="shared" si="48"/>
        <v>0</v>
      </c>
    </row>
    <row r="95" spans="1:9">
      <c r="A95" s="27" t="s">
        <v>280</v>
      </c>
      <c r="B95" s="34" t="s">
        <v>89</v>
      </c>
      <c r="C95" s="68" t="s">
        <v>126</v>
      </c>
      <c r="D95" s="197" t="s">
        <v>71</v>
      </c>
      <c r="E95" s="199"/>
      <c r="F95" s="30" t="s">
        <v>9</v>
      </c>
      <c r="G95" s="130">
        <f t="shared" si="48"/>
        <v>15000</v>
      </c>
      <c r="H95" s="130">
        <f t="shared" si="48"/>
        <v>5000</v>
      </c>
      <c r="I95" s="130">
        <f t="shared" si="48"/>
        <v>0</v>
      </c>
    </row>
    <row r="96" spans="1:9" ht="22.5">
      <c r="A96" s="27" t="s">
        <v>281</v>
      </c>
      <c r="B96" s="34" t="s">
        <v>16</v>
      </c>
      <c r="C96" s="30" t="s">
        <v>126</v>
      </c>
      <c r="D96" s="197" t="s">
        <v>71</v>
      </c>
      <c r="E96" s="199"/>
      <c r="F96" s="30" t="s">
        <v>17</v>
      </c>
      <c r="G96" s="130">
        <v>15000</v>
      </c>
      <c r="H96" s="130">
        <v>5000</v>
      </c>
      <c r="I96" s="130">
        <v>0</v>
      </c>
    </row>
    <row r="97" spans="1:9" ht="123.75">
      <c r="A97" s="27" t="s">
        <v>282</v>
      </c>
      <c r="B97" s="14" t="s">
        <v>105</v>
      </c>
      <c r="C97" s="71" t="s">
        <v>128</v>
      </c>
      <c r="D97" s="197"/>
      <c r="E97" s="199"/>
      <c r="F97" s="30"/>
      <c r="G97" s="130">
        <f t="shared" ref="G97:I100" si="49">SUM(G98)</f>
        <v>1200</v>
      </c>
      <c r="H97" s="130">
        <f t="shared" si="49"/>
        <v>0</v>
      </c>
      <c r="I97" s="130">
        <f t="shared" si="49"/>
        <v>0</v>
      </c>
    </row>
    <row r="98" spans="1:9" ht="33.75">
      <c r="A98" s="27" t="s">
        <v>283</v>
      </c>
      <c r="B98" s="11" t="s">
        <v>147</v>
      </c>
      <c r="C98" s="30" t="s">
        <v>128</v>
      </c>
      <c r="D98" s="197" t="s">
        <v>62</v>
      </c>
      <c r="E98" s="199"/>
      <c r="F98" s="30"/>
      <c r="G98" s="130">
        <f t="shared" si="49"/>
        <v>1200</v>
      </c>
      <c r="H98" s="130">
        <f t="shared" si="49"/>
        <v>0</v>
      </c>
      <c r="I98" s="130">
        <f t="shared" si="49"/>
        <v>0</v>
      </c>
    </row>
    <row r="99" spans="1:9" ht="33.75">
      <c r="A99" s="27" t="s">
        <v>284</v>
      </c>
      <c r="B99" s="11" t="s">
        <v>63</v>
      </c>
      <c r="C99" s="71" t="s">
        <v>128</v>
      </c>
      <c r="D99" s="197" t="s">
        <v>64</v>
      </c>
      <c r="E99" s="199"/>
      <c r="F99" s="30"/>
      <c r="G99" s="130">
        <f t="shared" si="49"/>
        <v>1200</v>
      </c>
      <c r="H99" s="130">
        <f t="shared" si="49"/>
        <v>0</v>
      </c>
      <c r="I99" s="130">
        <f t="shared" si="49"/>
        <v>0</v>
      </c>
    </row>
    <row r="100" spans="1:9" ht="22.5">
      <c r="A100" s="27" t="s">
        <v>285</v>
      </c>
      <c r="B100" s="34" t="s">
        <v>90</v>
      </c>
      <c r="C100" s="71" t="s">
        <v>128</v>
      </c>
      <c r="D100" s="197" t="s">
        <v>64</v>
      </c>
      <c r="E100" s="199"/>
      <c r="F100" s="30" t="s">
        <v>23</v>
      </c>
      <c r="G100" s="130">
        <f t="shared" si="49"/>
        <v>1200</v>
      </c>
      <c r="H100" s="130">
        <f t="shared" si="49"/>
        <v>0</v>
      </c>
      <c r="I100" s="130">
        <f t="shared" si="49"/>
        <v>0</v>
      </c>
    </row>
    <row r="101" spans="1:9" ht="45">
      <c r="A101" s="27" t="s">
        <v>286</v>
      </c>
      <c r="B101" s="34" t="s">
        <v>24</v>
      </c>
      <c r="C101" s="71" t="s">
        <v>128</v>
      </c>
      <c r="D101" s="197" t="s">
        <v>64</v>
      </c>
      <c r="E101" s="199"/>
      <c r="F101" s="30" t="s">
        <v>25</v>
      </c>
      <c r="G101" s="130">
        <v>1200</v>
      </c>
      <c r="H101" s="130">
        <v>0</v>
      </c>
      <c r="I101" s="130">
        <v>0</v>
      </c>
    </row>
    <row r="102" spans="1:9" ht="123.75" customHeight="1">
      <c r="A102" s="27" t="s">
        <v>287</v>
      </c>
      <c r="B102" s="14" t="s">
        <v>106</v>
      </c>
      <c r="C102" s="71" t="s">
        <v>129</v>
      </c>
      <c r="D102" s="197"/>
      <c r="E102" s="199"/>
      <c r="F102" s="30"/>
      <c r="G102" s="130">
        <f t="shared" ref="G102:I105" si="50">SUM(G103)</f>
        <v>1500</v>
      </c>
      <c r="H102" s="130">
        <f t="shared" si="50"/>
        <v>0</v>
      </c>
      <c r="I102" s="130">
        <f t="shared" si="50"/>
        <v>0</v>
      </c>
    </row>
    <row r="103" spans="1:9" ht="33.75">
      <c r="A103" s="27" t="s">
        <v>288</v>
      </c>
      <c r="B103" s="80" t="s">
        <v>147</v>
      </c>
      <c r="C103" s="71" t="s">
        <v>129</v>
      </c>
      <c r="D103" s="197" t="s">
        <v>62</v>
      </c>
      <c r="E103" s="199"/>
      <c r="F103" s="30"/>
      <c r="G103" s="130">
        <f t="shared" si="50"/>
        <v>1500</v>
      </c>
      <c r="H103" s="130">
        <f t="shared" si="50"/>
        <v>0</v>
      </c>
      <c r="I103" s="130">
        <f t="shared" si="50"/>
        <v>0</v>
      </c>
    </row>
    <row r="104" spans="1:9" ht="33.75">
      <c r="A104" s="27" t="s">
        <v>289</v>
      </c>
      <c r="B104" s="11" t="s">
        <v>63</v>
      </c>
      <c r="C104" s="71" t="s">
        <v>129</v>
      </c>
      <c r="D104" s="197" t="s">
        <v>64</v>
      </c>
      <c r="E104" s="199"/>
      <c r="F104" s="30"/>
      <c r="G104" s="130">
        <f t="shared" si="50"/>
        <v>1500</v>
      </c>
      <c r="H104" s="130">
        <f t="shared" si="50"/>
        <v>0</v>
      </c>
      <c r="I104" s="130">
        <f t="shared" si="50"/>
        <v>0</v>
      </c>
    </row>
    <row r="105" spans="1:9" ht="22.5">
      <c r="A105" s="27" t="s">
        <v>290</v>
      </c>
      <c r="B105" s="34" t="s">
        <v>90</v>
      </c>
      <c r="C105" s="71" t="s">
        <v>129</v>
      </c>
      <c r="D105" s="197" t="s">
        <v>64</v>
      </c>
      <c r="E105" s="199"/>
      <c r="F105" s="30" t="s">
        <v>23</v>
      </c>
      <c r="G105" s="130">
        <f t="shared" si="50"/>
        <v>1500</v>
      </c>
      <c r="H105" s="130">
        <f t="shared" si="50"/>
        <v>0</v>
      </c>
      <c r="I105" s="130">
        <f t="shared" si="50"/>
        <v>0</v>
      </c>
    </row>
    <row r="106" spans="1:9" ht="45">
      <c r="A106" s="27" t="s">
        <v>291</v>
      </c>
      <c r="B106" s="34" t="s">
        <v>24</v>
      </c>
      <c r="C106" s="71" t="s">
        <v>129</v>
      </c>
      <c r="D106" s="197" t="s">
        <v>64</v>
      </c>
      <c r="E106" s="199"/>
      <c r="F106" s="30" t="s">
        <v>25</v>
      </c>
      <c r="G106" s="130">
        <v>1500</v>
      </c>
      <c r="H106" s="130">
        <v>0</v>
      </c>
      <c r="I106" s="130">
        <v>0</v>
      </c>
    </row>
    <row r="107" spans="1:9" ht="101.25">
      <c r="A107" s="27" t="s">
        <v>292</v>
      </c>
      <c r="B107" s="99" t="s">
        <v>165</v>
      </c>
      <c r="C107" s="30" t="s">
        <v>164</v>
      </c>
      <c r="D107" s="97"/>
      <c r="E107" s="98"/>
      <c r="F107" s="30"/>
      <c r="G107" s="130">
        <f>SUM(G108)</f>
        <v>80</v>
      </c>
      <c r="H107" s="130">
        <f t="shared" ref="H107:I107" si="51">SUM(H108)</f>
        <v>10000</v>
      </c>
      <c r="I107" s="130">
        <f t="shared" si="51"/>
        <v>0</v>
      </c>
    </row>
    <row r="108" spans="1:9" ht="33.75">
      <c r="A108" s="27" t="s">
        <v>293</v>
      </c>
      <c r="B108" s="95" t="s">
        <v>147</v>
      </c>
      <c r="C108" s="30" t="s">
        <v>164</v>
      </c>
      <c r="D108" s="97" t="s">
        <v>62</v>
      </c>
      <c r="E108" s="98"/>
      <c r="F108" s="30"/>
      <c r="G108" s="130">
        <f>SUM(G109)</f>
        <v>80</v>
      </c>
      <c r="H108" s="130">
        <f t="shared" ref="H108:I108" si="52">SUM(H109)</f>
        <v>10000</v>
      </c>
      <c r="I108" s="130">
        <f t="shared" si="52"/>
        <v>0</v>
      </c>
    </row>
    <row r="109" spans="1:9" ht="33.75">
      <c r="A109" s="27" t="s">
        <v>294</v>
      </c>
      <c r="B109" s="11" t="s">
        <v>63</v>
      </c>
      <c r="C109" s="30" t="s">
        <v>164</v>
      </c>
      <c r="D109" s="97" t="s">
        <v>64</v>
      </c>
      <c r="E109" s="98"/>
      <c r="F109" s="30"/>
      <c r="G109" s="130">
        <f>SUM(G110)</f>
        <v>80</v>
      </c>
      <c r="H109" s="130">
        <f t="shared" ref="H109:I109" si="53">SUM(H110)</f>
        <v>10000</v>
      </c>
      <c r="I109" s="130">
        <f t="shared" si="53"/>
        <v>0</v>
      </c>
    </row>
    <row r="110" spans="1:9" ht="22.5">
      <c r="A110" s="27" t="s">
        <v>295</v>
      </c>
      <c r="B110" s="96" t="s">
        <v>90</v>
      </c>
      <c r="C110" s="30" t="s">
        <v>164</v>
      </c>
      <c r="D110" s="97" t="s">
        <v>64</v>
      </c>
      <c r="E110" s="98"/>
      <c r="F110" s="30" t="s">
        <v>23</v>
      </c>
      <c r="G110" s="130">
        <f>SUM(G111)</f>
        <v>80</v>
      </c>
      <c r="H110" s="130">
        <f t="shared" ref="H110:I110" si="54">SUM(H111)</f>
        <v>10000</v>
      </c>
      <c r="I110" s="130">
        <f t="shared" si="54"/>
        <v>0</v>
      </c>
    </row>
    <row r="111" spans="1:9">
      <c r="A111" s="27" t="s">
        <v>296</v>
      </c>
      <c r="B111" s="96" t="s">
        <v>162</v>
      </c>
      <c r="C111" s="30" t="s">
        <v>164</v>
      </c>
      <c r="D111" s="97" t="s">
        <v>64</v>
      </c>
      <c r="E111" s="98"/>
      <c r="F111" s="30" t="s">
        <v>161</v>
      </c>
      <c r="G111" s="146">
        <v>80</v>
      </c>
      <c r="H111" s="130">
        <v>10000</v>
      </c>
      <c r="I111" s="130">
        <v>0</v>
      </c>
    </row>
    <row r="112" spans="1:9" ht="101.25">
      <c r="A112" s="27" t="s">
        <v>297</v>
      </c>
      <c r="B112" s="99" t="s">
        <v>174</v>
      </c>
      <c r="C112" s="120" t="s">
        <v>172</v>
      </c>
      <c r="D112" s="122"/>
      <c r="E112" s="123"/>
      <c r="F112" s="30"/>
      <c r="G112" s="130">
        <f>SUM(G113)</f>
        <v>28979</v>
      </c>
      <c r="H112" s="130">
        <f t="shared" ref="H112:I112" si="55">SUM(H113)</f>
        <v>0</v>
      </c>
      <c r="I112" s="130">
        <f t="shared" si="55"/>
        <v>0</v>
      </c>
    </row>
    <row r="113" spans="1:9" ht="33.75">
      <c r="A113" s="27" t="s">
        <v>298</v>
      </c>
      <c r="B113" s="118" t="s">
        <v>147</v>
      </c>
      <c r="C113" s="120" t="s">
        <v>172</v>
      </c>
      <c r="D113" s="122" t="s">
        <v>62</v>
      </c>
      <c r="E113" s="123"/>
      <c r="F113" s="30"/>
      <c r="G113" s="130">
        <f>SUM(G114)</f>
        <v>28979</v>
      </c>
      <c r="H113" s="130">
        <f t="shared" ref="H113:I113" si="56">SUM(H114)</f>
        <v>0</v>
      </c>
      <c r="I113" s="130">
        <f t="shared" si="56"/>
        <v>0</v>
      </c>
    </row>
    <row r="114" spans="1:9" ht="33.75">
      <c r="A114" s="27" t="s">
        <v>299</v>
      </c>
      <c r="B114" s="11" t="s">
        <v>63</v>
      </c>
      <c r="C114" s="120" t="s">
        <v>172</v>
      </c>
      <c r="D114" s="122" t="s">
        <v>64</v>
      </c>
      <c r="E114" s="123"/>
      <c r="F114" s="30"/>
      <c r="G114" s="130">
        <f>SUM(G115)</f>
        <v>28979</v>
      </c>
      <c r="H114" s="130">
        <f t="shared" ref="H114:I114" si="57">SUM(H115)</f>
        <v>0</v>
      </c>
      <c r="I114" s="130">
        <f t="shared" si="57"/>
        <v>0</v>
      </c>
    </row>
    <row r="115" spans="1:9" ht="22.5">
      <c r="A115" s="27" t="s">
        <v>300</v>
      </c>
      <c r="B115" s="11" t="s">
        <v>90</v>
      </c>
      <c r="C115" s="30" t="s">
        <v>172</v>
      </c>
      <c r="D115" s="168" t="s">
        <v>64</v>
      </c>
      <c r="E115" s="169"/>
      <c r="F115" s="30" t="s">
        <v>23</v>
      </c>
      <c r="G115" s="130">
        <f>SUM(G116)</f>
        <v>28979</v>
      </c>
      <c r="H115" s="130">
        <f t="shared" ref="H115:I115" si="58">SUM(H116)</f>
        <v>0</v>
      </c>
      <c r="I115" s="130">
        <f t="shared" si="58"/>
        <v>0</v>
      </c>
    </row>
    <row r="116" spans="1:9">
      <c r="A116" s="27" t="s">
        <v>301</v>
      </c>
      <c r="B116" s="119" t="s">
        <v>162</v>
      </c>
      <c r="C116" s="120" t="s">
        <v>172</v>
      </c>
      <c r="D116" s="122" t="s">
        <v>64</v>
      </c>
      <c r="E116" s="123"/>
      <c r="F116" s="30" t="s">
        <v>161</v>
      </c>
      <c r="G116" s="146">
        <v>28979</v>
      </c>
      <c r="H116" s="130">
        <v>0</v>
      </c>
      <c r="I116" s="130">
        <v>0</v>
      </c>
    </row>
    <row r="117" spans="1:9" ht="100.5" customHeight="1">
      <c r="A117" s="27" t="s">
        <v>302</v>
      </c>
      <c r="B117" s="99" t="s">
        <v>175</v>
      </c>
      <c r="C117" s="29" t="s">
        <v>176</v>
      </c>
      <c r="D117" s="122"/>
      <c r="E117" s="123"/>
      <c r="F117" s="30"/>
      <c r="G117" s="130">
        <f>SUM(G118)</f>
        <v>1448.95</v>
      </c>
      <c r="H117" s="130">
        <f t="shared" ref="H117:I117" si="59">SUM(H118)</f>
        <v>0</v>
      </c>
      <c r="I117" s="130">
        <f t="shared" si="59"/>
        <v>0</v>
      </c>
    </row>
    <row r="118" spans="1:9" ht="33.75">
      <c r="A118" s="27" t="s">
        <v>303</v>
      </c>
      <c r="B118" s="118" t="s">
        <v>147</v>
      </c>
      <c r="C118" s="29" t="s">
        <v>176</v>
      </c>
      <c r="D118" s="122" t="s">
        <v>62</v>
      </c>
      <c r="E118" s="123"/>
      <c r="F118" s="30"/>
      <c r="G118" s="130">
        <f>SUM(G119)</f>
        <v>1448.95</v>
      </c>
      <c r="H118" s="130">
        <f t="shared" ref="H118:I118" si="60">SUM(H119)</f>
        <v>0</v>
      </c>
      <c r="I118" s="130">
        <f t="shared" si="60"/>
        <v>0</v>
      </c>
    </row>
    <row r="119" spans="1:9" ht="33.75">
      <c r="A119" s="27" t="s">
        <v>304</v>
      </c>
      <c r="B119" s="11" t="s">
        <v>63</v>
      </c>
      <c r="C119" s="29" t="s">
        <v>176</v>
      </c>
      <c r="D119" s="122" t="s">
        <v>64</v>
      </c>
      <c r="E119" s="123"/>
      <c r="F119" s="30"/>
      <c r="G119" s="130">
        <f>SUM(G120)</f>
        <v>1448.95</v>
      </c>
      <c r="H119" s="130">
        <f t="shared" ref="H119:I119" si="61">SUM(H120)</f>
        <v>0</v>
      </c>
      <c r="I119" s="130">
        <f t="shared" si="61"/>
        <v>0</v>
      </c>
    </row>
    <row r="120" spans="1:9" ht="22.5">
      <c r="A120" s="27" t="s">
        <v>305</v>
      </c>
      <c r="B120" s="119" t="s">
        <v>90</v>
      </c>
      <c r="C120" s="29" t="s">
        <v>176</v>
      </c>
      <c r="D120" s="122" t="s">
        <v>64</v>
      </c>
      <c r="E120" s="123"/>
      <c r="F120" s="30" t="s">
        <v>23</v>
      </c>
      <c r="G120" s="130">
        <f>SUM(G121)</f>
        <v>1448.95</v>
      </c>
      <c r="H120" s="130">
        <f t="shared" ref="H120:I120" si="62">SUM(H121)</f>
        <v>0</v>
      </c>
      <c r="I120" s="130">
        <f t="shared" si="62"/>
        <v>0</v>
      </c>
    </row>
    <row r="121" spans="1:9">
      <c r="A121" s="27" t="s">
        <v>306</v>
      </c>
      <c r="B121" s="119" t="s">
        <v>162</v>
      </c>
      <c r="C121" s="29" t="s">
        <v>176</v>
      </c>
      <c r="D121" s="122" t="s">
        <v>64</v>
      </c>
      <c r="E121" s="123"/>
      <c r="F121" s="30" t="s">
        <v>161</v>
      </c>
      <c r="G121" s="146">
        <v>1448.95</v>
      </c>
      <c r="H121" s="130">
        <v>0</v>
      </c>
      <c r="I121" s="130">
        <v>0</v>
      </c>
    </row>
    <row r="122" spans="1:9" ht="56.25">
      <c r="A122" s="27" t="s">
        <v>307</v>
      </c>
      <c r="B122" s="14" t="s">
        <v>144</v>
      </c>
      <c r="C122" s="68" t="s">
        <v>118</v>
      </c>
      <c r="D122" s="197"/>
      <c r="E122" s="191"/>
      <c r="F122" s="30"/>
      <c r="G122" s="130">
        <f>SUM(G123+G128+G133+G138)</f>
        <v>191426</v>
      </c>
      <c r="H122" s="130">
        <f t="shared" ref="H122:I122" si="63">SUM(H123+H128+H133+H138)</f>
        <v>3253</v>
      </c>
      <c r="I122" s="130">
        <f t="shared" si="63"/>
        <v>3253</v>
      </c>
    </row>
    <row r="123" spans="1:9" ht="135" customHeight="1">
      <c r="A123" s="27" t="s">
        <v>308</v>
      </c>
      <c r="B123" s="75" t="s">
        <v>143</v>
      </c>
      <c r="C123" s="68" t="s">
        <v>127</v>
      </c>
      <c r="D123" s="197"/>
      <c r="E123" s="191"/>
      <c r="F123" s="30"/>
      <c r="G123" s="130">
        <f t="shared" ref="G123:I126" si="64">SUM(G124)</f>
        <v>1235</v>
      </c>
      <c r="H123" s="130">
        <f t="shared" si="64"/>
        <v>1262</v>
      </c>
      <c r="I123" s="130">
        <f t="shared" si="64"/>
        <v>1262</v>
      </c>
    </row>
    <row r="124" spans="1:9" ht="33.75">
      <c r="A124" s="27" t="s">
        <v>309</v>
      </c>
      <c r="B124" s="80" t="s">
        <v>147</v>
      </c>
      <c r="C124" s="68" t="s">
        <v>127</v>
      </c>
      <c r="D124" s="197" t="s">
        <v>62</v>
      </c>
      <c r="E124" s="191"/>
      <c r="F124" s="30"/>
      <c r="G124" s="130">
        <f t="shared" si="64"/>
        <v>1235</v>
      </c>
      <c r="H124" s="130">
        <f t="shared" si="64"/>
        <v>1262</v>
      </c>
      <c r="I124" s="130">
        <f t="shared" si="64"/>
        <v>1262</v>
      </c>
    </row>
    <row r="125" spans="1:9" ht="33.75">
      <c r="A125" s="27" t="s">
        <v>310</v>
      </c>
      <c r="B125" s="11" t="s">
        <v>63</v>
      </c>
      <c r="C125" s="68" t="s">
        <v>127</v>
      </c>
      <c r="D125" s="197" t="s">
        <v>64</v>
      </c>
      <c r="E125" s="191"/>
      <c r="F125" s="30"/>
      <c r="G125" s="130">
        <f t="shared" si="64"/>
        <v>1235</v>
      </c>
      <c r="H125" s="130">
        <f t="shared" si="64"/>
        <v>1262</v>
      </c>
      <c r="I125" s="130">
        <f t="shared" si="64"/>
        <v>1262</v>
      </c>
    </row>
    <row r="126" spans="1:9">
      <c r="A126" s="27" t="s">
        <v>311</v>
      </c>
      <c r="B126" s="34" t="s">
        <v>89</v>
      </c>
      <c r="C126" s="68" t="s">
        <v>127</v>
      </c>
      <c r="D126" s="197" t="s">
        <v>64</v>
      </c>
      <c r="E126" s="191"/>
      <c r="F126" s="30" t="s">
        <v>9</v>
      </c>
      <c r="G126" s="130">
        <f t="shared" si="64"/>
        <v>1235</v>
      </c>
      <c r="H126" s="130">
        <f t="shared" si="64"/>
        <v>1262</v>
      </c>
      <c r="I126" s="130">
        <f t="shared" si="64"/>
        <v>1262</v>
      </c>
    </row>
    <row r="127" spans="1:9" ht="15" customHeight="1">
      <c r="A127" s="27" t="s">
        <v>312</v>
      </c>
      <c r="B127" s="34" t="s">
        <v>16</v>
      </c>
      <c r="C127" s="30" t="s">
        <v>127</v>
      </c>
      <c r="D127" s="197" t="s">
        <v>64</v>
      </c>
      <c r="E127" s="191"/>
      <c r="F127" s="30" t="s">
        <v>17</v>
      </c>
      <c r="G127" s="146">
        <v>1235</v>
      </c>
      <c r="H127" s="130">
        <v>1262</v>
      </c>
      <c r="I127" s="130">
        <v>1262</v>
      </c>
    </row>
    <row r="128" spans="1:9" ht="113.25" customHeight="1">
      <c r="A128" s="27" t="s">
        <v>313</v>
      </c>
      <c r="B128" s="14" t="s">
        <v>151</v>
      </c>
      <c r="C128" s="71" t="s">
        <v>119</v>
      </c>
      <c r="D128" s="22"/>
      <c r="E128" s="42"/>
      <c r="F128" s="30"/>
      <c r="G128" s="130">
        <f t="shared" ref="G128:I131" si="65">SUM(G129)</f>
        <v>1991</v>
      </c>
      <c r="H128" s="130">
        <f t="shared" si="65"/>
        <v>1991</v>
      </c>
      <c r="I128" s="130">
        <f t="shared" si="65"/>
        <v>1991</v>
      </c>
    </row>
    <row r="129" spans="1:9">
      <c r="A129" s="27" t="s">
        <v>314</v>
      </c>
      <c r="B129" s="14" t="s">
        <v>81</v>
      </c>
      <c r="C129" s="71" t="s">
        <v>119</v>
      </c>
      <c r="D129" s="197" t="s">
        <v>82</v>
      </c>
      <c r="E129" s="191"/>
      <c r="F129" s="30"/>
      <c r="G129" s="130">
        <f t="shared" si="65"/>
        <v>1991</v>
      </c>
      <c r="H129" s="130">
        <f t="shared" si="65"/>
        <v>1991</v>
      </c>
      <c r="I129" s="130">
        <f t="shared" si="65"/>
        <v>1991</v>
      </c>
    </row>
    <row r="130" spans="1:9">
      <c r="A130" s="27" t="s">
        <v>315</v>
      </c>
      <c r="B130" s="14" t="s">
        <v>95</v>
      </c>
      <c r="C130" s="71" t="s">
        <v>119</v>
      </c>
      <c r="D130" s="197" t="s">
        <v>157</v>
      </c>
      <c r="E130" s="191"/>
      <c r="F130" s="30"/>
      <c r="G130" s="130">
        <f t="shared" si="65"/>
        <v>1991</v>
      </c>
      <c r="H130" s="130">
        <f t="shared" si="65"/>
        <v>1991</v>
      </c>
      <c r="I130" s="130">
        <f t="shared" si="65"/>
        <v>1991</v>
      </c>
    </row>
    <row r="131" spans="1:9">
      <c r="A131" s="27" t="s">
        <v>316</v>
      </c>
      <c r="B131" s="11" t="s">
        <v>89</v>
      </c>
      <c r="C131" s="71" t="s">
        <v>119</v>
      </c>
      <c r="D131" s="197" t="s">
        <v>157</v>
      </c>
      <c r="E131" s="191"/>
      <c r="F131" s="30" t="s">
        <v>9</v>
      </c>
      <c r="G131" s="130">
        <f t="shared" si="65"/>
        <v>1991</v>
      </c>
      <c r="H131" s="130">
        <f t="shared" si="65"/>
        <v>1991</v>
      </c>
      <c r="I131" s="130">
        <f t="shared" si="65"/>
        <v>1991</v>
      </c>
    </row>
    <row r="132" spans="1:9" ht="67.5">
      <c r="A132" s="27" t="s">
        <v>317</v>
      </c>
      <c r="B132" s="11" t="s">
        <v>12</v>
      </c>
      <c r="C132" s="71" t="s">
        <v>119</v>
      </c>
      <c r="D132" s="197" t="s">
        <v>157</v>
      </c>
      <c r="E132" s="191"/>
      <c r="F132" s="30" t="s">
        <v>13</v>
      </c>
      <c r="G132" s="130">
        <v>1991</v>
      </c>
      <c r="H132" s="130">
        <v>1991</v>
      </c>
      <c r="I132" s="130">
        <v>1991</v>
      </c>
    </row>
    <row r="133" spans="1:9" ht="125.25" customHeight="1">
      <c r="A133" s="27" t="s">
        <v>318</v>
      </c>
      <c r="B133" s="113" t="s">
        <v>167</v>
      </c>
      <c r="C133" s="121" t="s">
        <v>166</v>
      </c>
      <c r="D133" s="122"/>
      <c r="E133" s="117"/>
      <c r="F133" s="121"/>
      <c r="G133" s="130">
        <f>SUM(G134)</f>
        <v>19000</v>
      </c>
      <c r="H133" s="130">
        <f t="shared" ref="H133:I133" si="66">SUM(H134)</f>
        <v>0</v>
      </c>
      <c r="I133" s="130">
        <f t="shared" si="66"/>
        <v>0</v>
      </c>
    </row>
    <row r="134" spans="1:9" ht="33.75">
      <c r="A134" s="27" t="s">
        <v>319</v>
      </c>
      <c r="B134" s="118" t="s">
        <v>147</v>
      </c>
      <c r="C134" s="121" t="s">
        <v>166</v>
      </c>
      <c r="D134" s="122" t="s">
        <v>62</v>
      </c>
      <c r="E134" s="117"/>
      <c r="F134" s="121"/>
      <c r="G134" s="130">
        <f>SUM(G135)</f>
        <v>19000</v>
      </c>
      <c r="H134" s="130">
        <f t="shared" ref="H134:I134" si="67">SUM(H135)</f>
        <v>0</v>
      </c>
      <c r="I134" s="130">
        <f t="shared" si="67"/>
        <v>0</v>
      </c>
    </row>
    <row r="135" spans="1:9" ht="33.75">
      <c r="A135" s="27" t="s">
        <v>320</v>
      </c>
      <c r="B135" s="11" t="s">
        <v>63</v>
      </c>
      <c r="C135" s="121" t="s">
        <v>166</v>
      </c>
      <c r="D135" s="122" t="s">
        <v>64</v>
      </c>
      <c r="E135" s="117"/>
      <c r="F135" s="121"/>
      <c r="G135" s="130">
        <f>SUM(G136)</f>
        <v>19000</v>
      </c>
      <c r="H135" s="130">
        <f t="shared" ref="H135:I135" si="68">SUM(H136)</f>
        <v>0</v>
      </c>
      <c r="I135" s="130">
        <f t="shared" si="68"/>
        <v>0</v>
      </c>
    </row>
    <row r="136" spans="1:9">
      <c r="A136" s="27" t="s">
        <v>321</v>
      </c>
      <c r="B136" s="11" t="s">
        <v>89</v>
      </c>
      <c r="C136" s="121" t="s">
        <v>166</v>
      </c>
      <c r="D136" s="122" t="s">
        <v>64</v>
      </c>
      <c r="E136" s="117"/>
      <c r="F136" s="121" t="s">
        <v>9</v>
      </c>
      <c r="G136" s="130">
        <f>SUM(G137)</f>
        <v>19000</v>
      </c>
      <c r="H136" s="130">
        <f t="shared" ref="H136:I136" si="69">SUM(H137)</f>
        <v>0</v>
      </c>
      <c r="I136" s="130">
        <f t="shared" si="69"/>
        <v>0</v>
      </c>
    </row>
    <row r="137" spans="1:9" ht="14.25" customHeight="1">
      <c r="A137" s="27" t="s">
        <v>322</v>
      </c>
      <c r="B137" s="119" t="s">
        <v>16</v>
      </c>
      <c r="C137" s="121" t="s">
        <v>166</v>
      </c>
      <c r="D137" s="122" t="s">
        <v>64</v>
      </c>
      <c r="E137" s="117"/>
      <c r="F137" s="121" t="s">
        <v>17</v>
      </c>
      <c r="G137" s="146">
        <v>19000</v>
      </c>
      <c r="H137" s="130">
        <v>0</v>
      </c>
      <c r="I137" s="130">
        <v>0</v>
      </c>
    </row>
    <row r="138" spans="1:9" ht="146.25">
      <c r="A138" s="27" t="s">
        <v>323</v>
      </c>
      <c r="B138" s="113" t="s">
        <v>411</v>
      </c>
      <c r="C138" s="156" t="s">
        <v>410</v>
      </c>
      <c r="D138" s="171"/>
      <c r="E138" s="170"/>
      <c r="F138" s="156"/>
      <c r="G138" s="130">
        <f>SUM(G139)</f>
        <v>169200</v>
      </c>
      <c r="H138" s="130">
        <f t="shared" ref="H138:I138" si="70">SUM(H139)</f>
        <v>0</v>
      </c>
      <c r="I138" s="130">
        <f t="shared" si="70"/>
        <v>0</v>
      </c>
    </row>
    <row r="139" spans="1:9" ht="33.75">
      <c r="A139" s="27" t="s">
        <v>324</v>
      </c>
      <c r="B139" s="154" t="s">
        <v>147</v>
      </c>
      <c r="C139" s="156" t="s">
        <v>410</v>
      </c>
      <c r="D139" s="171" t="s">
        <v>62</v>
      </c>
      <c r="E139" s="170"/>
      <c r="F139" s="156"/>
      <c r="G139" s="130">
        <f>SUM(G140)</f>
        <v>169200</v>
      </c>
      <c r="H139" s="130">
        <f t="shared" ref="H139:I139" si="71">SUM(H140)</f>
        <v>0</v>
      </c>
      <c r="I139" s="130">
        <f t="shared" si="71"/>
        <v>0</v>
      </c>
    </row>
    <row r="140" spans="1:9" ht="33.75">
      <c r="A140" s="27" t="s">
        <v>325</v>
      </c>
      <c r="B140" s="11" t="s">
        <v>63</v>
      </c>
      <c r="C140" s="156" t="s">
        <v>410</v>
      </c>
      <c r="D140" s="171" t="s">
        <v>64</v>
      </c>
      <c r="E140" s="170"/>
      <c r="F140" s="156"/>
      <c r="G140" s="130">
        <f>SUM(G141)</f>
        <v>169200</v>
      </c>
      <c r="H140" s="130">
        <f t="shared" ref="H140:I140" si="72">SUM(H141)</f>
        <v>0</v>
      </c>
      <c r="I140" s="130">
        <f t="shared" si="72"/>
        <v>0</v>
      </c>
    </row>
    <row r="141" spans="1:9">
      <c r="A141" s="27" t="s">
        <v>326</v>
      </c>
      <c r="B141" s="11" t="s">
        <v>89</v>
      </c>
      <c r="C141" s="156" t="s">
        <v>410</v>
      </c>
      <c r="D141" s="171" t="s">
        <v>64</v>
      </c>
      <c r="E141" s="170"/>
      <c r="F141" s="156" t="s">
        <v>9</v>
      </c>
      <c r="G141" s="130">
        <f>SUM(G142)</f>
        <v>169200</v>
      </c>
      <c r="H141" s="130">
        <f t="shared" ref="H141:I141" si="73">SUM(H142)</f>
        <v>0</v>
      </c>
      <c r="I141" s="130">
        <f t="shared" si="73"/>
        <v>0</v>
      </c>
    </row>
    <row r="142" spans="1:9" ht="15" customHeight="1">
      <c r="A142" s="27" t="s">
        <v>327</v>
      </c>
      <c r="B142" s="155" t="s">
        <v>16</v>
      </c>
      <c r="C142" s="156" t="s">
        <v>410</v>
      </c>
      <c r="D142" s="171" t="s">
        <v>64</v>
      </c>
      <c r="E142" s="170"/>
      <c r="F142" s="156" t="s">
        <v>17</v>
      </c>
      <c r="G142" s="179">
        <v>169200</v>
      </c>
      <c r="H142" s="130">
        <v>0</v>
      </c>
      <c r="I142" s="130">
        <v>0</v>
      </c>
    </row>
    <row r="143" spans="1:9" ht="33.75">
      <c r="A143" s="27" t="s">
        <v>328</v>
      </c>
      <c r="B143" s="14" t="s">
        <v>108</v>
      </c>
      <c r="C143" s="71" t="s">
        <v>133</v>
      </c>
      <c r="D143" s="197"/>
      <c r="E143" s="191"/>
      <c r="F143" s="38"/>
      <c r="G143" s="181">
        <f>SUM(G144+G176)</f>
        <v>12537055.390000001</v>
      </c>
      <c r="H143" s="181">
        <f>SUM(H144+H176)</f>
        <v>5053411</v>
      </c>
      <c r="I143" s="181">
        <f>SUM(I144+I176)</f>
        <v>4946314</v>
      </c>
    </row>
    <row r="144" spans="1:9" ht="22.5">
      <c r="A144" s="27" t="s">
        <v>329</v>
      </c>
      <c r="B144" s="14" t="s">
        <v>109</v>
      </c>
      <c r="C144" s="71" t="s">
        <v>134</v>
      </c>
      <c r="D144" s="197"/>
      <c r="E144" s="191"/>
      <c r="F144" s="38"/>
      <c r="G144" s="181">
        <f>SUM(G145+G150+G155+G160+G165+G170)</f>
        <v>11638095.390000001</v>
      </c>
      <c r="H144" s="181">
        <f t="shared" ref="H144:I144" si="74">SUM(H145+H150+H155+H160+H165+H170)</f>
        <v>4105987</v>
      </c>
      <c r="I144" s="181">
        <f t="shared" si="74"/>
        <v>3998890</v>
      </c>
    </row>
    <row r="145" spans="1:13" ht="78" customHeight="1">
      <c r="A145" s="27" t="s">
        <v>330</v>
      </c>
      <c r="B145" s="14" t="s">
        <v>148</v>
      </c>
      <c r="C145" s="71" t="s">
        <v>135</v>
      </c>
      <c r="D145" s="197"/>
      <c r="E145" s="199"/>
      <c r="F145" s="38"/>
      <c r="G145" s="181">
        <f t="shared" ref="G145:I148" si="75">SUM(G146)</f>
        <v>2708426.39</v>
      </c>
      <c r="H145" s="181">
        <f t="shared" si="75"/>
        <v>4105987</v>
      </c>
      <c r="I145" s="181">
        <f t="shared" si="75"/>
        <v>3998890</v>
      </c>
    </row>
    <row r="146" spans="1:13" ht="33.75" customHeight="1">
      <c r="A146" s="27" t="s">
        <v>331</v>
      </c>
      <c r="B146" s="14" t="s">
        <v>77</v>
      </c>
      <c r="C146" s="71" t="s">
        <v>135</v>
      </c>
      <c r="D146" s="197" t="s">
        <v>78</v>
      </c>
      <c r="E146" s="199"/>
      <c r="F146" s="38"/>
      <c r="G146" s="181">
        <f t="shared" si="75"/>
        <v>2708426.39</v>
      </c>
      <c r="H146" s="181">
        <f t="shared" si="75"/>
        <v>4105987</v>
      </c>
      <c r="I146" s="181">
        <f t="shared" si="75"/>
        <v>3998890</v>
      </c>
      <c r="M146" t="s">
        <v>1</v>
      </c>
    </row>
    <row r="147" spans="1:13">
      <c r="A147" s="27" t="s">
        <v>332</v>
      </c>
      <c r="B147" s="14" t="s">
        <v>79</v>
      </c>
      <c r="C147" s="71" t="s">
        <v>135</v>
      </c>
      <c r="D147" s="197" t="s">
        <v>80</v>
      </c>
      <c r="E147" s="199"/>
      <c r="F147" s="38"/>
      <c r="G147" s="181">
        <f t="shared" si="75"/>
        <v>2708426.39</v>
      </c>
      <c r="H147" s="181">
        <f t="shared" si="75"/>
        <v>4105987</v>
      </c>
      <c r="I147" s="181">
        <f t="shared" si="75"/>
        <v>3998890</v>
      </c>
    </row>
    <row r="148" spans="1:13">
      <c r="A148" s="27" t="s">
        <v>333</v>
      </c>
      <c r="B148" s="14" t="s">
        <v>91</v>
      </c>
      <c r="C148" s="71" t="s">
        <v>135</v>
      </c>
      <c r="D148" s="197" t="s">
        <v>80</v>
      </c>
      <c r="E148" s="199"/>
      <c r="F148" s="38" t="s">
        <v>35</v>
      </c>
      <c r="G148" s="181">
        <f t="shared" si="75"/>
        <v>2708426.39</v>
      </c>
      <c r="H148" s="181">
        <f t="shared" si="75"/>
        <v>4105987</v>
      </c>
      <c r="I148" s="181">
        <f t="shared" si="75"/>
        <v>3998890</v>
      </c>
    </row>
    <row r="149" spans="1:13">
      <c r="A149" s="27" t="s">
        <v>334</v>
      </c>
      <c r="B149" s="14" t="s">
        <v>36</v>
      </c>
      <c r="C149" s="71" t="s">
        <v>135</v>
      </c>
      <c r="D149" s="197" t="s">
        <v>80</v>
      </c>
      <c r="E149" s="199"/>
      <c r="F149" s="38" t="s">
        <v>37</v>
      </c>
      <c r="G149" s="186">
        <v>2708426.39</v>
      </c>
      <c r="H149" s="181">
        <v>4105987</v>
      </c>
      <c r="I149" s="181">
        <v>3998890</v>
      </c>
    </row>
    <row r="150" spans="1:13" ht="157.5">
      <c r="A150" s="27" t="s">
        <v>335</v>
      </c>
      <c r="B150" s="14" t="s">
        <v>190</v>
      </c>
      <c r="C150" s="141" t="s">
        <v>187</v>
      </c>
      <c r="D150" s="142"/>
      <c r="E150" s="143"/>
      <c r="F150" s="141"/>
      <c r="G150" s="181">
        <f>SUM(G151)</f>
        <v>6000</v>
      </c>
      <c r="H150" s="181">
        <f t="shared" ref="H150:I150" si="76">SUM(H151)</f>
        <v>0</v>
      </c>
      <c r="I150" s="181">
        <f t="shared" si="76"/>
        <v>0</v>
      </c>
    </row>
    <row r="151" spans="1:13" ht="45">
      <c r="A151" s="27" t="s">
        <v>336</v>
      </c>
      <c r="B151" s="14" t="s">
        <v>77</v>
      </c>
      <c r="C151" s="141" t="s">
        <v>187</v>
      </c>
      <c r="D151" s="142" t="s">
        <v>78</v>
      </c>
      <c r="E151" s="143"/>
      <c r="F151" s="141"/>
      <c r="G151" s="181">
        <f>SUM(G152)</f>
        <v>6000</v>
      </c>
      <c r="H151" s="181">
        <f t="shared" ref="H151:I151" si="77">SUM(H152)</f>
        <v>0</v>
      </c>
      <c r="I151" s="181">
        <f t="shared" si="77"/>
        <v>0</v>
      </c>
    </row>
    <row r="152" spans="1:13">
      <c r="A152" s="27" t="s">
        <v>337</v>
      </c>
      <c r="B152" s="14" t="s">
        <v>79</v>
      </c>
      <c r="C152" s="141" t="s">
        <v>187</v>
      </c>
      <c r="D152" s="142" t="s">
        <v>80</v>
      </c>
      <c r="E152" s="143"/>
      <c r="F152" s="141"/>
      <c r="G152" s="181">
        <f>SUM(G153)</f>
        <v>6000</v>
      </c>
      <c r="H152" s="181">
        <f t="shared" ref="H152:I152" si="78">SUM(H153)</f>
        <v>0</v>
      </c>
      <c r="I152" s="181">
        <f t="shared" si="78"/>
        <v>0</v>
      </c>
    </row>
    <row r="153" spans="1:13">
      <c r="A153" s="27" t="s">
        <v>338</v>
      </c>
      <c r="B153" s="14" t="s">
        <v>91</v>
      </c>
      <c r="C153" s="141" t="s">
        <v>187</v>
      </c>
      <c r="D153" s="142" t="s">
        <v>80</v>
      </c>
      <c r="E153" s="143"/>
      <c r="F153" s="141" t="s">
        <v>35</v>
      </c>
      <c r="G153" s="181">
        <f>SUM(G154)</f>
        <v>6000</v>
      </c>
      <c r="H153" s="181">
        <f t="shared" ref="H153:I153" si="79">SUM(H154)</f>
        <v>0</v>
      </c>
      <c r="I153" s="181">
        <f t="shared" si="79"/>
        <v>0</v>
      </c>
    </row>
    <row r="154" spans="1:13">
      <c r="A154" s="27" t="s">
        <v>339</v>
      </c>
      <c r="B154" s="14" t="s">
        <v>36</v>
      </c>
      <c r="C154" s="141" t="s">
        <v>187</v>
      </c>
      <c r="D154" s="142" t="s">
        <v>80</v>
      </c>
      <c r="E154" s="143"/>
      <c r="F154" s="141" t="s">
        <v>37</v>
      </c>
      <c r="G154" s="182">
        <v>6000</v>
      </c>
      <c r="H154" s="181">
        <v>0</v>
      </c>
      <c r="I154" s="181">
        <v>0</v>
      </c>
    </row>
    <row r="155" spans="1:13" ht="146.25">
      <c r="A155" s="27" t="s">
        <v>340</v>
      </c>
      <c r="B155" s="14" t="s">
        <v>189</v>
      </c>
      <c r="C155" s="141" t="s">
        <v>186</v>
      </c>
      <c r="D155" s="142"/>
      <c r="E155" s="143"/>
      <c r="F155" s="141"/>
      <c r="G155" s="181">
        <f>SUM(G156)</f>
        <v>500000</v>
      </c>
      <c r="H155" s="181">
        <f t="shared" ref="H155:I155" si="80">SUM(H156)</f>
        <v>0</v>
      </c>
      <c r="I155" s="181">
        <f t="shared" si="80"/>
        <v>0</v>
      </c>
    </row>
    <row r="156" spans="1:13" ht="45">
      <c r="A156" s="27" t="s">
        <v>341</v>
      </c>
      <c r="B156" s="14" t="s">
        <v>77</v>
      </c>
      <c r="C156" s="141" t="s">
        <v>186</v>
      </c>
      <c r="D156" s="142" t="s">
        <v>78</v>
      </c>
      <c r="E156" s="143"/>
      <c r="F156" s="141"/>
      <c r="G156" s="181">
        <f>SUM(G157)</f>
        <v>500000</v>
      </c>
      <c r="H156" s="181">
        <f t="shared" ref="H156:I156" si="81">SUM(H157)</f>
        <v>0</v>
      </c>
      <c r="I156" s="181">
        <f t="shared" si="81"/>
        <v>0</v>
      </c>
    </row>
    <row r="157" spans="1:13">
      <c r="A157" s="27" t="s">
        <v>342</v>
      </c>
      <c r="B157" s="14" t="s">
        <v>79</v>
      </c>
      <c r="C157" s="141" t="s">
        <v>186</v>
      </c>
      <c r="D157" s="142" t="s">
        <v>80</v>
      </c>
      <c r="E157" s="143"/>
      <c r="F157" s="141"/>
      <c r="G157" s="181">
        <f>SUM(G158)</f>
        <v>500000</v>
      </c>
      <c r="H157" s="181">
        <f t="shared" ref="H157:I157" si="82">SUM(H158)</f>
        <v>0</v>
      </c>
      <c r="I157" s="181">
        <f t="shared" si="82"/>
        <v>0</v>
      </c>
    </row>
    <row r="158" spans="1:13">
      <c r="A158" s="27" t="s">
        <v>343</v>
      </c>
      <c r="B158" s="14" t="s">
        <v>91</v>
      </c>
      <c r="C158" s="141" t="s">
        <v>186</v>
      </c>
      <c r="D158" s="142" t="s">
        <v>80</v>
      </c>
      <c r="E158" s="143"/>
      <c r="F158" s="141" t="s">
        <v>35</v>
      </c>
      <c r="G158" s="181">
        <f>SUM(G159)</f>
        <v>500000</v>
      </c>
      <c r="H158" s="181">
        <f t="shared" ref="H158:I158" si="83">SUM(H159)</f>
        <v>0</v>
      </c>
      <c r="I158" s="181">
        <f t="shared" si="83"/>
        <v>0</v>
      </c>
    </row>
    <row r="159" spans="1:13">
      <c r="A159" s="27" t="s">
        <v>344</v>
      </c>
      <c r="B159" s="14" t="s">
        <v>36</v>
      </c>
      <c r="C159" s="141" t="s">
        <v>186</v>
      </c>
      <c r="D159" s="142" t="s">
        <v>80</v>
      </c>
      <c r="E159" s="143"/>
      <c r="F159" s="141" t="s">
        <v>37</v>
      </c>
      <c r="G159" s="182">
        <v>500000</v>
      </c>
      <c r="H159" s="181">
        <v>0</v>
      </c>
      <c r="I159" s="181">
        <v>0</v>
      </c>
    </row>
    <row r="160" spans="1:13" ht="123.75">
      <c r="A160" s="27" t="s">
        <v>345</v>
      </c>
      <c r="B160" s="14" t="s">
        <v>180</v>
      </c>
      <c r="C160" s="127" t="s">
        <v>179</v>
      </c>
      <c r="D160" s="128"/>
      <c r="E160" s="129"/>
      <c r="F160" s="127"/>
      <c r="G160" s="181">
        <f>SUM(G161)</f>
        <v>6856875</v>
      </c>
      <c r="H160" s="181">
        <f t="shared" ref="H160:I160" si="84">SUM(H161)</f>
        <v>0</v>
      </c>
      <c r="I160" s="181">
        <f t="shared" si="84"/>
        <v>0</v>
      </c>
    </row>
    <row r="161" spans="1:9" ht="33" customHeight="1">
      <c r="A161" s="27" t="s">
        <v>346</v>
      </c>
      <c r="B161" s="14" t="s">
        <v>77</v>
      </c>
      <c r="C161" s="127" t="s">
        <v>179</v>
      </c>
      <c r="D161" s="128" t="s">
        <v>78</v>
      </c>
      <c r="E161" s="129"/>
      <c r="F161" s="127"/>
      <c r="G161" s="181">
        <f>SUM(G162)</f>
        <v>6856875</v>
      </c>
      <c r="H161" s="181">
        <f t="shared" ref="H161:I161" si="85">SUM(H162)</f>
        <v>0</v>
      </c>
      <c r="I161" s="181">
        <f t="shared" si="85"/>
        <v>0</v>
      </c>
    </row>
    <row r="162" spans="1:9">
      <c r="A162" s="27" t="s">
        <v>347</v>
      </c>
      <c r="B162" s="14" t="s">
        <v>79</v>
      </c>
      <c r="C162" s="127" t="s">
        <v>179</v>
      </c>
      <c r="D162" s="128" t="s">
        <v>80</v>
      </c>
      <c r="E162" s="129"/>
      <c r="F162" s="127"/>
      <c r="G162" s="181">
        <f>SUM(G163)</f>
        <v>6856875</v>
      </c>
      <c r="H162" s="181">
        <f t="shared" ref="H162:I162" si="86">SUM(H163)</f>
        <v>0</v>
      </c>
      <c r="I162" s="181">
        <f t="shared" si="86"/>
        <v>0</v>
      </c>
    </row>
    <row r="163" spans="1:9">
      <c r="A163" s="27" t="s">
        <v>348</v>
      </c>
      <c r="B163" s="14" t="s">
        <v>91</v>
      </c>
      <c r="C163" s="127" t="s">
        <v>179</v>
      </c>
      <c r="D163" s="128" t="s">
        <v>80</v>
      </c>
      <c r="E163" s="129"/>
      <c r="F163" s="127" t="s">
        <v>35</v>
      </c>
      <c r="G163" s="181">
        <f>SUM(G164)</f>
        <v>6856875</v>
      </c>
      <c r="H163" s="181">
        <f t="shared" ref="H163:I163" si="87">SUM(H164)</f>
        <v>0</v>
      </c>
      <c r="I163" s="181">
        <f t="shared" si="87"/>
        <v>0</v>
      </c>
    </row>
    <row r="164" spans="1:9">
      <c r="A164" s="27" t="s">
        <v>349</v>
      </c>
      <c r="B164" s="14" t="s">
        <v>36</v>
      </c>
      <c r="C164" s="127" t="s">
        <v>179</v>
      </c>
      <c r="D164" s="128" t="s">
        <v>80</v>
      </c>
      <c r="E164" s="129"/>
      <c r="F164" s="127" t="s">
        <v>37</v>
      </c>
      <c r="G164" s="182">
        <v>6856875</v>
      </c>
      <c r="H164" s="181">
        <v>0</v>
      </c>
      <c r="I164" s="181">
        <v>0</v>
      </c>
    </row>
    <row r="165" spans="1:9" ht="123.75">
      <c r="A165" s="27" t="s">
        <v>350</v>
      </c>
      <c r="B165" s="14" t="s">
        <v>195</v>
      </c>
      <c r="C165" s="156" t="s">
        <v>194</v>
      </c>
      <c r="D165" s="157"/>
      <c r="E165" s="158"/>
      <c r="F165" s="156"/>
      <c r="G165" s="181">
        <f>SUM(G166)</f>
        <v>24500</v>
      </c>
      <c r="H165" s="181">
        <f t="shared" ref="H165:I165" si="88">SUM(H166)</f>
        <v>0</v>
      </c>
      <c r="I165" s="181">
        <f t="shared" si="88"/>
        <v>0</v>
      </c>
    </row>
    <row r="166" spans="1:9" ht="45">
      <c r="A166" s="27" t="s">
        <v>351</v>
      </c>
      <c r="B166" s="14" t="s">
        <v>77</v>
      </c>
      <c r="C166" s="156" t="s">
        <v>194</v>
      </c>
      <c r="D166" s="157" t="s">
        <v>78</v>
      </c>
      <c r="E166" s="158"/>
      <c r="F166" s="156"/>
      <c r="G166" s="181">
        <f>SUM(G167)</f>
        <v>24500</v>
      </c>
      <c r="H166" s="181">
        <f t="shared" ref="H166:I166" si="89">SUM(H167)</f>
        <v>0</v>
      </c>
      <c r="I166" s="181">
        <f t="shared" si="89"/>
        <v>0</v>
      </c>
    </row>
    <row r="167" spans="1:9">
      <c r="A167" s="27" t="s">
        <v>352</v>
      </c>
      <c r="B167" s="14" t="s">
        <v>79</v>
      </c>
      <c r="C167" s="156" t="s">
        <v>194</v>
      </c>
      <c r="D167" s="157" t="s">
        <v>80</v>
      </c>
      <c r="E167" s="158"/>
      <c r="F167" s="156"/>
      <c r="G167" s="181">
        <f>SUM(G168)</f>
        <v>24500</v>
      </c>
      <c r="H167" s="181">
        <f t="shared" ref="H167:I167" si="90">SUM(H168)</f>
        <v>0</v>
      </c>
      <c r="I167" s="181">
        <f t="shared" si="90"/>
        <v>0</v>
      </c>
    </row>
    <row r="168" spans="1:9">
      <c r="A168" s="27" t="s">
        <v>353</v>
      </c>
      <c r="B168" s="14" t="s">
        <v>91</v>
      </c>
      <c r="C168" s="156" t="s">
        <v>194</v>
      </c>
      <c r="D168" s="157" t="s">
        <v>80</v>
      </c>
      <c r="E168" s="158"/>
      <c r="F168" s="156" t="s">
        <v>35</v>
      </c>
      <c r="G168" s="181">
        <f>SUM(G169)</f>
        <v>24500</v>
      </c>
      <c r="H168" s="181">
        <f t="shared" ref="H168:I168" si="91">SUM(H169)</f>
        <v>0</v>
      </c>
      <c r="I168" s="181">
        <f t="shared" si="91"/>
        <v>0</v>
      </c>
    </row>
    <row r="169" spans="1:9">
      <c r="A169" s="27" t="s">
        <v>354</v>
      </c>
      <c r="B169" s="14" t="s">
        <v>36</v>
      </c>
      <c r="C169" s="156" t="s">
        <v>194</v>
      </c>
      <c r="D169" s="157" t="s">
        <v>80</v>
      </c>
      <c r="E169" s="158"/>
      <c r="F169" s="156" t="s">
        <v>37</v>
      </c>
      <c r="G169" s="182">
        <v>24500</v>
      </c>
      <c r="H169" s="181">
        <v>0</v>
      </c>
      <c r="I169" s="181">
        <v>0</v>
      </c>
    </row>
    <row r="170" spans="1:9" ht="78.75">
      <c r="A170" s="27" t="s">
        <v>355</v>
      </c>
      <c r="B170" s="14" t="s">
        <v>394</v>
      </c>
      <c r="C170" s="156" t="s">
        <v>391</v>
      </c>
      <c r="D170" s="163"/>
      <c r="E170" s="164"/>
      <c r="F170" s="156"/>
      <c r="G170" s="181">
        <f>SUM(G171)</f>
        <v>1542294</v>
      </c>
      <c r="H170" s="181">
        <f t="shared" ref="H170:I170" si="92">SUM(H171)</f>
        <v>0</v>
      </c>
      <c r="I170" s="181">
        <f t="shared" si="92"/>
        <v>0</v>
      </c>
    </row>
    <row r="171" spans="1:9">
      <c r="A171" s="27" t="s">
        <v>356</v>
      </c>
      <c r="B171" s="14" t="s">
        <v>81</v>
      </c>
      <c r="C171" s="156" t="s">
        <v>391</v>
      </c>
      <c r="D171" s="163" t="s">
        <v>82</v>
      </c>
      <c r="E171" s="164"/>
      <c r="F171" s="156"/>
      <c r="G171" s="181">
        <f>SUM(G172)</f>
        <v>1542294</v>
      </c>
      <c r="H171" s="181">
        <f t="shared" ref="H171:I171" si="93">SUM(H172)</f>
        <v>0</v>
      </c>
      <c r="I171" s="181">
        <f t="shared" si="93"/>
        <v>0</v>
      </c>
    </row>
    <row r="172" spans="1:9">
      <c r="A172" s="27" t="s">
        <v>357</v>
      </c>
      <c r="B172" s="14" t="s">
        <v>95</v>
      </c>
      <c r="C172" s="156" t="s">
        <v>391</v>
      </c>
      <c r="D172" s="163" t="s">
        <v>157</v>
      </c>
      <c r="E172" s="164"/>
      <c r="F172" s="156"/>
      <c r="G172" s="181">
        <f>SUM(G173)</f>
        <v>1542294</v>
      </c>
      <c r="H172" s="181">
        <f t="shared" ref="H172:I172" si="94">SUM(H173)</f>
        <v>0</v>
      </c>
      <c r="I172" s="181">
        <f t="shared" si="94"/>
        <v>0</v>
      </c>
    </row>
    <row r="173" spans="1:9">
      <c r="A173" s="27" t="s">
        <v>358</v>
      </c>
      <c r="B173" s="14" t="s">
        <v>91</v>
      </c>
      <c r="C173" s="156" t="s">
        <v>391</v>
      </c>
      <c r="D173" s="163" t="s">
        <v>157</v>
      </c>
      <c r="E173" s="164"/>
      <c r="F173" s="156" t="s">
        <v>35</v>
      </c>
      <c r="G173" s="181">
        <f>SUM(G174:G175)</f>
        <v>1542294</v>
      </c>
      <c r="H173" s="181">
        <f t="shared" ref="H173:I173" si="95">SUM(H174:H175)</f>
        <v>0</v>
      </c>
      <c r="I173" s="181">
        <f t="shared" si="95"/>
        <v>0</v>
      </c>
    </row>
    <row r="174" spans="1:9">
      <c r="A174" s="27" t="s">
        <v>359</v>
      </c>
      <c r="B174" s="14" t="s">
        <v>36</v>
      </c>
      <c r="C174" s="156" t="s">
        <v>391</v>
      </c>
      <c r="D174" s="163" t="s">
        <v>157</v>
      </c>
      <c r="E174" s="164"/>
      <c r="F174" s="156" t="s">
        <v>37</v>
      </c>
      <c r="G174" s="182">
        <v>840126</v>
      </c>
      <c r="H174" s="181">
        <v>0</v>
      </c>
      <c r="I174" s="181">
        <v>0</v>
      </c>
    </row>
    <row r="175" spans="1:9" ht="22.5">
      <c r="A175" s="27" t="s">
        <v>360</v>
      </c>
      <c r="B175" s="165" t="s">
        <v>392</v>
      </c>
      <c r="C175" s="156" t="s">
        <v>391</v>
      </c>
      <c r="D175" s="163" t="s">
        <v>157</v>
      </c>
      <c r="E175" s="164"/>
      <c r="F175" s="156" t="s">
        <v>389</v>
      </c>
      <c r="G175" s="182">
        <v>702168</v>
      </c>
      <c r="H175" s="181">
        <v>0</v>
      </c>
      <c r="I175" s="181">
        <v>0</v>
      </c>
    </row>
    <row r="176" spans="1:9" ht="22.5">
      <c r="A176" s="27" t="s">
        <v>361</v>
      </c>
      <c r="B176" s="14" t="s">
        <v>110</v>
      </c>
      <c r="C176" s="71" t="s">
        <v>136</v>
      </c>
      <c r="D176" s="197"/>
      <c r="E176" s="191"/>
      <c r="F176" s="38"/>
      <c r="G176" s="181">
        <f t="shared" ref="G176:I180" si="96">SUM(G177)</f>
        <v>898960</v>
      </c>
      <c r="H176" s="181">
        <f t="shared" si="96"/>
        <v>947424</v>
      </c>
      <c r="I176" s="181">
        <f t="shared" si="96"/>
        <v>947424</v>
      </c>
    </row>
    <row r="177" spans="1:9" ht="78" customHeight="1">
      <c r="A177" s="27" t="s">
        <v>362</v>
      </c>
      <c r="B177" s="14" t="s">
        <v>149</v>
      </c>
      <c r="C177" s="71" t="s">
        <v>137</v>
      </c>
      <c r="D177" s="197"/>
      <c r="E177" s="199"/>
      <c r="F177" s="38"/>
      <c r="G177" s="181">
        <f t="shared" si="96"/>
        <v>898960</v>
      </c>
      <c r="H177" s="181">
        <f t="shared" si="96"/>
        <v>947424</v>
      </c>
      <c r="I177" s="181">
        <f t="shared" si="96"/>
        <v>947424</v>
      </c>
    </row>
    <row r="178" spans="1:9">
      <c r="A178" s="27" t="s">
        <v>363</v>
      </c>
      <c r="B178" s="14" t="s">
        <v>81</v>
      </c>
      <c r="C178" s="71" t="s">
        <v>137</v>
      </c>
      <c r="D178" s="197" t="s">
        <v>82</v>
      </c>
      <c r="E178" s="199"/>
      <c r="F178" s="38"/>
      <c r="G178" s="181">
        <f t="shared" si="96"/>
        <v>898960</v>
      </c>
      <c r="H178" s="181">
        <f t="shared" si="96"/>
        <v>947424</v>
      </c>
      <c r="I178" s="181">
        <f t="shared" si="96"/>
        <v>947424</v>
      </c>
    </row>
    <row r="179" spans="1:9">
      <c r="A179" s="27" t="s">
        <v>364</v>
      </c>
      <c r="B179" s="14" t="s">
        <v>95</v>
      </c>
      <c r="C179" s="71" t="s">
        <v>137</v>
      </c>
      <c r="D179" s="197" t="s">
        <v>157</v>
      </c>
      <c r="E179" s="199"/>
      <c r="F179" s="30"/>
      <c r="G179" s="181">
        <f t="shared" si="96"/>
        <v>898960</v>
      </c>
      <c r="H179" s="181">
        <f t="shared" si="96"/>
        <v>947424</v>
      </c>
      <c r="I179" s="181">
        <f t="shared" si="96"/>
        <v>947424</v>
      </c>
    </row>
    <row r="180" spans="1:9">
      <c r="A180" s="27" t="s">
        <v>365</v>
      </c>
      <c r="B180" s="14" t="s">
        <v>91</v>
      </c>
      <c r="C180" s="71" t="s">
        <v>137</v>
      </c>
      <c r="D180" s="197" t="s">
        <v>157</v>
      </c>
      <c r="E180" s="199"/>
      <c r="F180" s="30" t="s">
        <v>35</v>
      </c>
      <c r="G180" s="181">
        <f t="shared" si="96"/>
        <v>898960</v>
      </c>
      <c r="H180" s="181">
        <f t="shared" si="96"/>
        <v>947424</v>
      </c>
      <c r="I180" s="181">
        <f t="shared" si="96"/>
        <v>947424</v>
      </c>
    </row>
    <row r="181" spans="1:9">
      <c r="A181" s="27" t="s">
        <v>366</v>
      </c>
      <c r="B181" s="14" t="s">
        <v>36</v>
      </c>
      <c r="C181" s="71" t="s">
        <v>137</v>
      </c>
      <c r="D181" s="197" t="s">
        <v>157</v>
      </c>
      <c r="E181" s="199"/>
      <c r="F181" s="30" t="s">
        <v>37</v>
      </c>
      <c r="G181" s="182">
        <v>898960</v>
      </c>
      <c r="H181" s="181">
        <v>947424</v>
      </c>
      <c r="I181" s="181">
        <v>947424</v>
      </c>
    </row>
    <row r="182" spans="1:9" ht="22.5">
      <c r="A182" s="27" t="s">
        <v>367</v>
      </c>
      <c r="B182" s="14" t="s">
        <v>52</v>
      </c>
      <c r="C182" s="30" t="s">
        <v>116</v>
      </c>
      <c r="D182" s="22"/>
      <c r="E182" s="41"/>
      <c r="F182" s="30"/>
      <c r="G182" s="181">
        <f>SUM(G183)</f>
        <v>3385425.48</v>
      </c>
      <c r="H182" s="181">
        <f>SUM(H183)</f>
        <v>3294419</v>
      </c>
      <c r="I182" s="181">
        <f>SUM(I183)</f>
        <v>3233419</v>
      </c>
    </row>
    <row r="183" spans="1:9" ht="22.5">
      <c r="A183" s="27" t="s">
        <v>368</v>
      </c>
      <c r="B183" s="14" t="s">
        <v>53</v>
      </c>
      <c r="C183" s="30" t="s">
        <v>115</v>
      </c>
      <c r="D183" s="22"/>
      <c r="E183" s="41"/>
      <c r="F183" s="30"/>
      <c r="G183" s="181">
        <f>SUM(G184+G189+G202+G207+G216)</f>
        <v>3385425.48</v>
      </c>
      <c r="H183" s="181">
        <f t="shared" ref="H183:I183" si="97">SUM(H184+H189+H202+H207+H216)</f>
        <v>3294419</v>
      </c>
      <c r="I183" s="181">
        <f t="shared" si="97"/>
        <v>3233419</v>
      </c>
    </row>
    <row r="184" spans="1:9" ht="45">
      <c r="A184" s="27" t="s">
        <v>369</v>
      </c>
      <c r="B184" s="11" t="s">
        <v>54</v>
      </c>
      <c r="C184" s="30" t="s">
        <v>114</v>
      </c>
      <c r="D184" s="22"/>
      <c r="E184" s="41"/>
      <c r="F184" s="30"/>
      <c r="G184" s="181">
        <f t="shared" ref="G184:I187" si="98">SUM(G185)</f>
        <v>574115</v>
      </c>
      <c r="H184" s="181">
        <f t="shared" si="98"/>
        <v>584313</v>
      </c>
      <c r="I184" s="181">
        <f t="shared" si="98"/>
        <v>584313</v>
      </c>
    </row>
    <row r="185" spans="1:9" ht="78.75">
      <c r="A185" s="27" t="s">
        <v>370</v>
      </c>
      <c r="B185" s="11" t="s">
        <v>55</v>
      </c>
      <c r="C185" s="30" t="s">
        <v>114</v>
      </c>
      <c r="D185" s="197" t="s">
        <v>56</v>
      </c>
      <c r="E185" s="199"/>
      <c r="F185" s="30"/>
      <c r="G185" s="181">
        <f t="shared" si="98"/>
        <v>574115</v>
      </c>
      <c r="H185" s="181">
        <f t="shared" si="98"/>
        <v>584313</v>
      </c>
      <c r="I185" s="181">
        <f t="shared" si="98"/>
        <v>584313</v>
      </c>
    </row>
    <row r="186" spans="1:9" ht="33.75">
      <c r="A186" s="27" t="s">
        <v>371</v>
      </c>
      <c r="B186" s="11" t="s">
        <v>57</v>
      </c>
      <c r="C186" s="30" t="s">
        <v>114</v>
      </c>
      <c r="D186" s="197" t="s">
        <v>58</v>
      </c>
      <c r="E186" s="199"/>
      <c r="F186" s="30"/>
      <c r="G186" s="181">
        <f t="shared" si="98"/>
        <v>574115</v>
      </c>
      <c r="H186" s="181">
        <f t="shared" si="98"/>
        <v>584313</v>
      </c>
      <c r="I186" s="181">
        <f t="shared" si="98"/>
        <v>584313</v>
      </c>
    </row>
    <row r="187" spans="1:9">
      <c r="A187" s="27" t="s">
        <v>372</v>
      </c>
      <c r="B187" s="11" t="s">
        <v>89</v>
      </c>
      <c r="C187" s="30" t="s">
        <v>114</v>
      </c>
      <c r="D187" s="197" t="s">
        <v>58</v>
      </c>
      <c r="E187" s="199"/>
      <c r="F187" s="30" t="s">
        <v>9</v>
      </c>
      <c r="G187" s="181">
        <f t="shared" si="98"/>
        <v>574115</v>
      </c>
      <c r="H187" s="181">
        <f t="shared" si="98"/>
        <v>584313</v>
      </c>
      <c r="I187" s="181">
        <f t="shared" si="98"/>
        <v>584313</v>
      </c>
    </row>
    <row r="188" spans="1:9" ht="45">
      <c r="A188" s="27" t="s">
        <v>373</v>
      </c>
      <c r="B188" s="11" t="s">
        <v>92</v>
      </c>
      <c r="C188" s="30" t="s">
        <v>114</v>
      </c>
      <c r="D188" s="197" t="s">
        <v>58</v>
      </c>
      <c r="E188" s="199"/>
      <c r="F188" s="30" t="s">
        <v>11</v>
      </c>
      <c r="G188" s="186">
        <v>574115</v>
      </c>
      <c r="H188" s="181">
        <v>584313</v>
      </c>
      <c r="I188" s="181">
        <v>584313</v>
      </c>
    </row>
    <row r="189" spans="1:9" ht="56.25">
      <c r="A189" s="27" t="s">
        <v>374</v>
      </c>
      <c r="B189" s="11" t="s">
        <v>61</v>
      </c>
      <c r="C189" s="30" t="s">
        <v>120</v>
      </c>
      <c r="D189" s="197"/>
      <c r="E189" s="191"/>
      <c r="F189" s="30"/>
      <c r="G189" s="132">
        <f>SUM(G190+G194+G198)</f>
        <v>2711150.48</v>
      </c>
      <c r="H189" s="132">
        <f>SUM(H190+H194)</f>
        <v>2686006</v>
      </c>
      <c r="I189" s="132">
        <f>SUM(I190+I194)</f>
        <v>2625006</v>
      </c>
    </row>
    <row r="190" spans="1:9" ht="78.75">
      <c r="A190" s="27" t="s">
        <v>375</v>
      </c>
      <c r="B190" s="11" t="s">
        <v>55</v>
      </c>
      <c r="C190" s="30" t="s">
        <v>120</v>
      </c>
      <c r="D190" s="197" t="s">
        <v>56</v>
      </c>
      <c r="E190" s="191"/>
      <c r="F190" s="30"/>
      <c r="G190" s="132">
        <f t="shared" ref="G190:I192" si="99">SUM(G191)</f>
        <v>1725751</v>
      </c>
      <c r="H190" s="132">
        <f t="shared" si="99"/>
        <v>1769006</v>
      </c>
      <c r="I190" s="132">
        <f t="shared" si="99"/>
        <v>1769006</v>
      </c>
    </row>
    <row r="191" spans="1:9" ht="33.75">
      <c r="A191" s="27" t="s">
        <v>376</v>
      </c>
      <c r="B191" s="11" t="s">
        <v>57</v>
      </c>
      <c r="C191" s="30" t="s">
        <v>120</v>
      </c>
      <c r="D191" s="197" t="s">
        <v>58</v>
      </c>
      <c r="E191" s="191"/>
      <c r="F191" s="32"/>
      <c r="G191" s="131">
        <f t="shared" si="99"/>
        <v>1725751</v>
      </c>
      <c r="H191" s="131">
        <f t="shared" si="99"/>
        <v>1769006</v>
      </c>
      <c r="I191" s="131">
        <f t="shared" si="99"/>
        <v>1769006</v>
      </c>
    </row>
    <row r="192" spans="1:9">
      <c r="A192" s="27" t="s">
        <v>377</v>
      </c>
      <c r="B192" s="11" t="s">
        <v>89</v>
      </c>
      <c r="C192" s="30" t="s">
        <v>120</v>
      </c>
      <c r="D192" s="197" t="s">
        <v>58</v>
      </c>
      <c r="E192" s="191"/>
      <c r="F192" s="32" t="s">
        <v>9</v>
      </c>
      <c r="G192" s="131">
        <f t="shared" si="99"/>
        <v>1725751</v>
      </c>
      <c r="H192" s="131">
        <f t="shared" si="99"/>
        <v>1769006</v>
      </c>
      <c r="I192" s="131">
        <f t="shared" si="99"/>
        <v>1769006</v>
      </c>
    </row>
    <row r="193" spans="1:9" ht="67.5">
      <c r="A193" s="27" t="s">
        <v>378</v>
      </c>
      <c r="B193" s="11" t="s">
        <v>12</v>
      </c>
      <c r="C193" s="30" t="s">
        <v>120</v>
      </c>
      <c r="D193" s="197" t="s">
        <v>58</v>
      </c>
      <c r="E193" s="191"/>
      <c r="F193" s="30" t="s">
        <v>13</v>
      </c>
      <c r="G193" s="187">
        <v>1725751</v>
      </c>
      <c r="H193" s="132">
        <v>1769006</v>
      </c>
      <c r="I193" s="132">
        <v>1769006</v>
      </c>
    </row>
    <row r="194" spans="1:9" ht="33.75">
      <c r="A194" s="27" t="s">
        <v>379</v>
      </c>
      <c r="B194" s="80" t="s">
        <v>147</v>
      </c>
      <c r="C194" s="30" t="s">
        <v>120</v>
      </c>
      <c r="D194" s="197" t="s">
        <v>62</v>
      </c>
      <c r="E194" s="191"/>
      <c r="F194" s="32"/>
      <c r="G194" s="131">
        <f t="shared" ref="G194:I196" si="100">SUM(G195)</f>
        <v>984549.48</v>
      </c>
      <c r="H194" s="131">
        <f t="shared" si="100"/>
        <v>917000</v>
      </c>
      <c r="I194" s="131">
        <f t="shared" si="100"/>
        <v>856000</v>
      </c>
    </row>
    <row r="195" spans="1:9" ht="33.75">
      <c r="A195" s="27" t="s">
        <v>380</v>
      </c>
      <c r="B195" s="33" t="s">
        <v>63</v>
      </c>
      <c r="C195" s="30" t="s">
        <v>120</v>
      </c>
      <c r="D195" s="197" t="s">
        <v>64</v>
      </c>
      <c r="E195" s="191"/>
      <c r="F195" s="32"/>
      <c r="G195" s="131">
        <f t="shared" si="100"/>
        <v>984549.48</v>
      </c>
      <c r="H195" s="131">
        <f t="shared" si="100"/>
        <v>917000</v>
      </c>
      <c r="I195" s="131">
        <f t="shared" si="100"/>
        <v>856000</v>
      </c>
    </row>
    <row r="196" spans="1:9">
      <c r="A196" s="27" t="s">
        <v>381</v>
      </c>
      <c r="B196" s="11" t="s">
        <v>89</v>
      </c>
      <c r="C196" s="30" t="s">
        <v>120</v>
      </c>
      <c r="D196" s="197" t="s">
        <v>64</v>
      </c>
      <c r="E196" s="191"/>
      <c r="F196" s="32" t="s">
        <v>9</v>
      </c>
      <c r="G196" s="131">
        <f t="shared" si="100"/>
        <v>984549.48</v>
      </c>
      <c r="H196" s="131">
        <f t="shared" si="100"/>
        <v>917000</v>
      </c>
      <c r="I196" s="131">
        <f t="shared" si="100"/>
        <v>856000</v>
      </c>
    </row>
    <row r="197" spans="1:9" ht="67.5">
      <c r="A197" s="27" t="s">
        <v>382</v>
      </c>
      <c r="B197" s="33" t="s">
        <v>12</v>
      </c>
      <c r="C197" s="30" t="s">
        <v>120</v>
      </c>
      <c r="D197" s="197" t="s">
        <v>64</v>
      </c>
      <c r="E197" s="191"/>
      <c r="F197" s="32" t="s">
        <v>13</v>
      </c>
      <c r="G197" s="161">
        <v>984549.48</v>
      </c>
      <c r="H197" s="131">
        <v>917000</v>
      </c>
      <c r="I197" s="131">
        <v>856000</v>
      </c>
    </row>
    <row r="198" spans="1:9">
      <c r="A198" s="27" t="s">
        <v>383</v>
      </c>
      <c r="B198" s="11" t="s">
        <v>69</v>
      </c>
      <c r="C198" s="30" t="s">
        <v>120</v>
      </c>
      <c r="D198" s="168" t="s">
        <v>70</v>
      </c>
      <c r="E198" s="167"/>
      <c r="F198" s="136"/>
      <c r="G198" s="131">
        <f>SUM(G199)</f>
        <v>850</v>
      </c>
      <c r="H198" s="131">
        <f t="shared" ref="H198:I198" si="101">SUM(H199)</f>
        <v>0</v>
      </c>
      <c r="I198" s="131">
        <f t="shared" si="101"/>
        <v>0</v>
      </c>
    </row>
    <row r="199" spans="1:9" ht="22.5">
      <c r="A199" s="27" t="s">
        <v>384</v>
      </c>
      <c r="B199" s="155" t="s">
        <v>96</v>
      </c>
      <c r="C199" s="30" t="s">
        <v>120</v>
      </c>
      <c r="D199" s="168" t="s">
        <v>71</v>
      </c>
      <c r="E199" s="167"/>
      <c r="F199" s="136"/>
      <c r="G199" s="131">
        <f>SUM(G200)</f>
        <v>850</v>
      </c>
      <c r="H199" s="131">
        <f t="shared" ref="H199:I199" si="102">SUM(H200)</f>
        <v>0</v>
      </c>
      <c r="I199" s="131">
        <f t="shared" si="102"/>
        <v>0</v>
      </c>
    </row>
    <row r="200" spans="1:9">
      <c r="A200" s="27" t="s">
        <v>385</v>
      </c>
      <c r="B200" s="11" t="s">
        <v>89</v>
      </c>
      <c r="C200" s="30" t="s">
        <v>120</v>
      </c>
      <c r="D200" s="168" t="s">
        <v>71</v>
      </c>
      <c r="E200" s="167"/>
      <c r="F200" s="136" t="s">
        <v>9</v>
      </c>
      <c r="G200" s="131">
        <f>SUM(G201)</f>
        <v>850</v>
      </c>
      <c r="H200" s="131">
        <f t="shared" ref="H200:I200" si="103">SUM(H201)</f>
        <v>0</v>
      </c>
      <c r="I200" s="131">
        <f t="shared" si="103"/>
        <v>0</v>
      </c>
    </row>
    <row r="201" spans="1:9" ht="67.5">
      <c r="A201" s="27" t="s">
        <v>386</v>
      </c>
      <c r="B201" s="154" t="s">
        <v>12</v>
      </c>
      <c r="C201" s="30" t="s">
        <v>120</v>
      </c>
      <c r="D201" s="168" t="s">
        <v>71</v>
      </c>
      <c r="E201" s="167"/>
      <c r="F201" s="136" t="s">
        <v>13</v>
      </c>
      <c r="G201" s="178">
        <v>850</v>
      </c>
      <c r="H201" s="108">
        <v>0</v>
      </c>
      <c r="I201" s="108">
        <v>0</v>
      </c>
    </row>
    <row r="202" spans="1:9" ht="33.75">
      <c r="A202" s="27" t="s">
        <v>387</v>
      </c>
      <c r="B202" s="33" t="s">
        <v>66</v>
      </c>
      <c r="C202" s="68" t="s">
        <v>121</v>
      </c>
      <c r="D202" s="22"/>
      <c r="E202" s="41"/>
      <c r="F202" s="32"/>
      <c r="G202" s="131">
        <f t="shared" ref="G202:I205" si="104">SUM(G203)</f>
        <v>0</v>
      </c>
      <c r="H202" s="131">
        <f t="shared" si="104"/>
        <v>20000</v>
      </c>
      <c r="I202" s="131">
        <f t="shared" si="104"/>
        <v>20000</v>
      </c>
    </row>
    <row r="203" spans="1:9">
      <c r="A203" s="27" t="s">
        <v>395</v>
      </c>
      <c r="B203" s="51" t="s">
        <v>69</v>
      </c>
      <c r="C203" s="68" t="s">
        <v>121</v>
      </c>
      <c r="D203" s="197" t="s">
        <v>70</v>
      </c>
      <c r="E203" s="191"/>
      <c r="F203" s="32"/>
      <c r="G203" s="131">
        <f t="shared" si="104"/>
        <v>0</v>
      </c>
      <c r="H203" s="131">
        <f t="shared" si="104"/>
        <v>20000</v>
      </c>
      <c r="I203" s="131">
        <f t="shared" si="104"/>
        <v>20000</v>
      </c>
    </row>
    <row r="204" spans="1:9">
      <c r="A204" s="27" t="s">
        <v>396</v>
      </c>
      <c r="B204" s="51" t="s">
        <v>98</v>
      </c>
      <c r="C204" s="68" t="s">
        <v>121</v>
      </c>
      <c r="D204" s="197" t="s">
        <v>97</v>
      </c>
      <c r="E204" s="191"/>
      <c r="F204" s="32"/>
      <c r="G204" s="131">
        <f t="shared" si="104"/>
        <v>0</v>
      </c>
      <c r="H204" s="131">
        <f t="shared" si="104"/>
        <v>20000</v>
      </c>
      <c r="I204" s="131">
        <f t="shared" si="104"/>
        <v>20000</v>
      </c>
    </row>
    <row r="205" spans="1:9">
      <c r="A205" s="27" t="s">
        <v>397</v>
      </c>
      <c r="B205" s="11" t="s">
        <v>89</v>
      </c>
      <c r="C205" s="68" t="s">
        <v>121</v>
      </c>
      <c r="D205" s="197" t="s">
        <v>97</v>
      </c>
      <c r="E205" s="191"/>
      <c r="F205" s="32" t="s">
        <v>9</v>
      </c>
      <c r="G205" s="131">
        <f t="shared" si="104"/>
        <v>0</v>
      </c>
      <c r="H205" s="131">
        <f t="shared" si="104"/>
        <v>20000</v>
      </c>
      <c r="I205" s="131">
        <f t="shared" si="104"/>
        <v>20000</v>
      </c>
    </row>
    <row r="206" spans="1:9">
      <c r="A206" s="27" t="s">
        <v>398</v>
      </c>
      <c r="B206" s="33" t="s">
        <v>93</v>
      </c>
      <c r="C206" s="68" t="s">
        <v>121</v>
      </c>
      <c r="D206" s="197" t="s">
        <v>97</v>
      </c>
      <c r="E206" s="191"/>
      <c r="F206" s="32" t="s">
        <v>15</v>
      </c>
      <c r="G206" s="131">
        <v>0</v>
      </c>
      <c r="H206" s="131">
        <v>20000</v>
      </c>
      <c r="I206" s="131">
        <v>20000</v>
      </c>
    </row>
    <row r="207" spans="1:9" ht="56.25">
      <c r="A207" s="27" t="s">
        <v>399</v>
      </c>
      <c r="B207" s="11" t="s">
        <v>73</v>
      </c>
      <c r="C207" s="30" t="s">
        <v>140</v>
      </c>
      <c r="D207" s="22"/>
      <c r="E207" s="41"/>
      <c r="F207" s="32"/>
      <c r="G207" s="131">
        <f>SUM(G208+G212)</f>
        <v>96060</v>
      </c>
      <c r="H207" s="131">
        <f>SUM(H208+H212)</f>
        <v>0</v>
      </c>
      <c r="I207" s="131">
        <f>SUM(I208+I212)</f>
        <v>0</v>
      </c>
    </row>
    <row r="208" spans="1:9" ht="78.75">
      <c r="A208" s="27" t="s">
        <v>400</v>
      </c>
      <c r="B208" s="11" t="s">
        <v>55</v>
      </c>
      <c r="C208" s="30" t="s">
        <v>140</v>
      </c>
      <c r="D208" s="197" t="s">
        <v>56</v>
      </c>
      <c r="E208" s="191"/>
      <c r="F208" s="32"/>
      <c r="G208" s="131">
        <f t="shared" ref="G208:I210" si="105">SUM(G209)</f>
        <v>95416</v>
      </c>
      <c r="H208" s="131">
        <f t="shared" si="105"/>
        <v>0</v>
      </c>
      <c r="I208" s="131">
        <f t="shared" si="105"/>
        <v>0</v>
      </c>
    </row>
    <row r="209" spans="1:9" ht="33.75">
      <c r="A209" s="27" t="s">
        <v>401</v>
      </c>
      <c r="B209" s="11" t="s">
        <v>57</v>
      </c>
      <c r="C209" s="30" t="s">
        <v>140</v>
      </c>
      <c r="D209" s="197" t="s">
        <v>58</v>
      </c>
      <c r="E209" s="191"/>
      <c r="F209" s="32"/>
      <c r="G209" s="131">
        <f t="shared" si="105"/>
        <v>95416</v>
      </c>
      <c r="H209" s="131">
        <f t="shared" si="105"/>
        <v>0</v>
      </c>
      <c r="I209" s="131">
        <f t="shared" si="105"/>
        <v>0</v>
      </c>
    </row>
    <row r="210" spans="1:9">
      <c r="A210" s="27" t="s">
        <v>402</v>
      </c>
      <c r="B210" s="11" t="s">
        <v>94</v>
      </c>
      <c r="C210" s="30" t="s">
        <v>140</v>
      </c>
      <c r="D210" s="197" t="s">
        <v>58</v>
      </c>
      <c r="E210" s="191"/>
      <c r="F210" s="32" t="s">
        <v>19</v>
      </c>
      <c r="G210" s="131">
        <f t="shared" si="105"/>
        <v>95416</v>
      </c>
      <c r="H210" s="131">
        <f t="shared" si="105"/>
        <v>0</v>
      </c>
      <c r="I210" s="131">
        <f t="shared" si="105"/>
        <v>0</v>
      </c>
    </row>
    <row r="211" spans="1:9" ht="22.5">
      <c r="A211" s="27" t="s">
        <v>403</v>
      </c>
      <c r="B211" s="11" t="s">
        <v>20</v>
      </c>
      <c r="C211" s="30" t="s">
        <v>140</v>
      </c>
      <c r="D211" s="197" t="s">
        <v>58</v>
      </c>
      <c r="E211" s="191"/>
      <c r="F211" s="32" t="s">
        <v>21</v>
      </c>
      <c r="G211" s="178">
        <v>95416</v>
      </c>
      <c r="H211" s="131">
        <v>0</v>
      </c>
      <c r="I211" s="131">
        <v>0</v>
      </c>
    </row>
    <row r="212" spans="1:9" ht="33.75">
      <c r="A212" s="27" t="s">
        <v>404</v>
      </c>
      <c r="B212" s="80" t="s">
        <v>147</v>
      </c>
      <c r="C212" s="30" t="s">
        <v>140</v>
      </c>
      <c r="D212" s="197" t="s">
        <v>62</v>
      </c>
      <c r="E212" s="191"/>
      <c r="F212" s="32"/>
      <c r="G212" s="131">
        <f t="shared" ref="G212:I214" si="106">SUM(G213)</f>
        <v>644</v>
      </c>
      <c r="H212" s="131">
        <f t="shared" si="106"/>
        <v>0</v>
      </c>
      <c r="I212" s="131">
        <f t="shared" si="106"/>
        <v>0</v>
      </c>
    </row>
    <row r="213" spans="1:9" ht="33.75">
      <c r="A213" s="27" t="s">
        <v>405</v>
      </c>
      <c r="B213" s="11" t="s">
        <v>63</v>
      </c>
      <c r="C213" s="30" t="s">
        <v>140</v>
      </c>
      <c r="D213" s="197" t="s">
        <v>64</v>
      </c>
      <c r="E213" s="191"/>
      <c r="F213" s="32"/>
      <c r="G213" s="131">
        <f t="shared" si="106"/>
        <v>644</v>
      </c>
      <c r="H213" s="131">
        <f t="shared" si="106"/>
        <v>0</v>
      </c>
      <c r="I213" s="131">
        <f t="shared" si="106"/>
        <v>0</v>
      </c>
    </row>
    <row r="214" spans="1:9">
      <c r="A214" s="27" t="s">
        <v>406</v>
      </c>
      <c r="B214" s="11" t="s">
        <v>94</v>
      </c>
      <c r="C214" s="30" t="s">
        <v>140</v>
      </c>
      <c r="D214" s="197" t="s">
        <v>64</v>
      </c>
      <c r="E214" s="191"/>
      <c r="F214" s="32" t="s">
        <v>19</v>
      </c>
      <c r="G214" s="131">
        <f t="shared" si="106"/>
        <v>644</v>
      </c>
      <c r="H214" s="131">
        <f t="shared" si="106"/>
        <v>0</v>
      </c>
      <c r="I214" s="131">
        <f t="shared" si="106"/>
        <v>0</v>
      </c>
    </row>
    <row r="215" spans="1:9" ht="22.5">
      <c r="A215" s="27" t="s">
        <v>407</v>
      </c>
      <c r="B215" s="11" t="s">
        <v>20</v>
      </c>
      <c r="C215" s="30" t="s">
        <v>140</v>
      </c>
      <c r="D215" s="197" t="s">
        <v>64</v>
      </c>
      <c r="E215" s="191"/>
      <c r="F215" s="32" t="s">
        <v>21</v>
      </c>
      <c r="G215" s="178">
        <v>644</v>
      </c>
      <c r="H215" s="131">
        <v>0</v>
      </c>
      <c r="I215" s="131">
        <v>0</v>
      </c>
    </row>
    <row r="216" spans="1:9" ht="67.5">
      <c r="A216" s="27" t="s">
        <v>408</v>
      </c>
      <c r="B216" s="11" t="s">
        <v>113</v>
      </c>
      <c r="C216" s="30" t="s">
        <v>138</v>
      </c>
      <c r="D216" s="197"/>
      <c r="E216" s="191"/>
      <c r="F216" s="30"/>
      <c r="G216" s="132">
        <f t="shared" ref="G216:I219" si="107">SUM(G217)</f>
        <v>4100</v>
      </c>
      <c r="H216" s="132">
        <f t="shared" si="107"/>
        <v>4100</v>
      </c>
      <c r="I216" s="132">
        <f t="shared" si="107"/>
        <v>4100</v>
      </c>
    </row>
    <row r="217" spans="1:9" ht="33.75">
      <c r="A217" s="27" t="s">
        <v>409</v>
      </c>
      <c r="B217" s="80" t="s">
        <v>147</v>
      </c>
      <c r="C217" s="73" t="s">
        <v>138</v>
      </c>
      <c r="D217" s="197" t="s">
        <v>62</v>
      </c>
      <c r="E217" s="191"/>
      <c r="F217" s="32"/>
      <c r="G217" s="131">
        <f t="shared" si="107"/>
        <v>4100</v>
      </c>
      <c r="H217" s="131">
        <f t="shared" si="107"/>
        <v>4100</v>
      </c>
      <c r="I217" s="131">
        <f t="shared" si="107"/>
        <v>4100</v>
      </c>
    </row>
    <row r="218" spans="1:9" ht="33.75">
      <c r="A218" s="27" t="s">
        <v>412</v>
      </c>
      <c r="B218" s="33" t="s">
        <v>63</v>
      </c>
      <c r="C218" s="73" t="s">
        <v>138</v>
      </c>
      <c r="D218" s="197" t="s">
        <v>64</v>
      </c>
      <c r="E218" s="191"/>
      <c r="F218" s="32"/>
      <c r="G218" s="131">
        <f t="shared" si="107"/>
        <v>4100</v>
      </c>
      <c r="H218" s="131">
        <f t="shared" si="107"/>
        <v>4100</v>
      </c>
      <c r="I218" s="131">
        <f t="shared" si="107"/>
        <v>4100</v>
      </c>
    </row>
    <row r="219" spans="1:9">
      <c r="A219" s="27" t="s">
        <v>413</v>
      </c>
      <c r="B219" s="11" t="s">
        <v>89</v>
      </c>
      <c r="C219" s="73" t="s">
        <v>138</v>
      </c>
      <c r="D219" s="197" t="s">
        <v>64</v>
      </c>
      <c r="E219" s="191"/>
      <c r="F219" s="32" t="s">
        <v>9</v>
      </c>
      <c r="G219" s="131">
        <f t="shared" si="107"/>
        <v>4100</v>
      </c>
      <c r="H219" s="131">
        <f t="shared" si="107"/>
        <v>4100</v>
      </c>
      <c r="I219" s="131">
        <f t="shared" si="107"/>
        <v>4100</v>
      </c>
    </row>
    <row r="220" spans="1:9" ht="67.5">
      <c r="A220" s="27" t="s">
        <v>414</v>
      </c>
      <c r="B220" s="33" t="s">
        <v>12</v>
      </c>
      <c r="C220" s="73" t="s">
        <v>138</v>
      </c>
      <c r="D220" s="197" t="s">
        <v>64</v>
      </c>
      <c r="E220" s="191"/>
      <c r="F220" s="32" t="s">
        <v>13</v>
      </c>
      <c r="G220" s="131">
        <v>4100</v>
      </c>
      <c r="H220" s="131">
        <v>4100</v>
      </c>
      <c r="I220" s="131">
        <v>4100</v>
      </c>
    </row>
    <row r="221" spans="1:9">
      <c r="A221" s="27" t="s">
        <v>415</v>
      </c>
      <c r="B221" s="18" t="s">
        <v>38</v>
      </c>
      <c r="C221" s="30"/>
      <c r="D221" s="197"/>
      <c r="E221" s="198"/>
      <c r="F221" s="30"/>
      <c r="G221" s="132">
        <v>0</v>
      </c>
      <c r="H221" s="132">
        <v>223602</v>
      </c>
      <c r="I221" s="132">
        <v>437699</v>
      </c>
    </row>
    <row r="222" spans="1:9">
      <c r="A222" s="27" t="s">
        <v>416</v>
      </c>
      <c r="B222" s="21" t="s">
        <v>83</v>
      </c>
      <c r="C222" s="30"/>
      <c r="D222" s="197"/>
      <c r="E222" s="198"/>
      <c r="F222" s="30"/>
      <c r="G222" s="132">
        <f>SUM(G11+G143+G182)</f>
        <v>20602815.990000002</v>
      </c>
      <c r="H222" s="132">
        <f>SUM(H11+H143+H182+H221)</f>
        <v>9191785</v>
      </c>
      <c r="I222" s="132">
        <f>SUM(I11+I143+I182+I221)</f>
        <v>9215785</v>
      </c>
    </row>
  </sheetData>
  <mergeCells count="94">
    <mergeCell ref="D15:E15"/>
    <mergeCell ref="D35:E35"/>
    <mergeCell ref="D36:E36"/>
    <mergeCell ref="D9:E9"/>
    <mergeCell ref="D11:E11"/>
    <mergeCell ref="D12:E12"/>
    <mergeCell ref="D13:E13"/>
    <mergeCell ref="D14:E14"/>
    <mergeCell ref="D37:E37"/>
    <mergeCell ref="D38:E38"/>
    <mergeCell ref="D39:E39"/>
    <mergeCell ref="D16:E16"/>
    <mergeCell ref="D17:E17"/>
    <mergeCell ref="D18:E18"/>
    <mergeCell ref="D23:E23"/>
    <mergeCell ref="D24:E24"/>
    <mergeCell ref="D97:E97"/>
    <mergeCell ref="D67:E67"/>
    <mergeCell ref="D68:E68"/>
    <mergeCell ref="D69:E69"/>
    <mergeCell ref="D55:E55"/>
    <mergeCell ref="D56:E56"/>
    <mergeCell ref="D57:E57"/>
    <mergeCell ref="D58:E58"/>
    <mergeCell ref="D59:E59"/>
    <mergeCell ref="D70:E70"/>
    <mergeCell ref="D93:E93"/>
    <mergeCell ref="D94:E94"/>
    <mergeCell ref="D95:E95"/>
    <mergeCell ref="D96:E96"/>
    <mergeCell ref="D104:E104"/>
    <mergeCell ref="D105:E105"/>
    <mergeCell ref="D106:E106"/>
    <mergeCell ref="D98:E98"/>
    <mergeCell ref="D99:E99"/>
    <mergeCell ref="D100:E100"/>
    <mergeCell ref="D101:E101"/>
    <mergeCell ref="D102:E102"/>
    <mergeCell ref="D103:E103"/>
    <mergeCell ref="D122:E122"/>
    <mergeCell ref="D123:E123"/>
    <mergeCell ref="D124:E124"/>
    <mergeCell ref="D125:E125"/>
    <mergeCell ref="D126:E126"/>
    <mergeCell ref="D143:E143"/>
    <mergeCell ref="D144:E144"/>
    <mergeCell ref="D145:E145"/>
    <mergeCell ref="D127:E127"/>
    <mergeCell ref="D129:E129"/>
    <mergeCell ref="D130:E130"/>
    <mergeCell ref="D131:E131"/>
    <mergeCell ref="D132:E132"/>
    <mergeCell ref="D176:E176"/>
    <mergeCell ref="D177:E177"/>
    <mergeCell ref="D146:E146"/>
    <mergeCell ref="D147:E147"/>
    <mergeCell ref="D148:E148"/>
    <mergeCell ref="D149:E149"/>
    <mergeCell ref="D192:E192"/>
    <mergeCell ref="D178:E178"/>
    <mergeCell ref="D179:E179"/>
    <mergeCell ref="D180:E180"/>
    <mergeCell ref="D181:E181"/>
    <mergeCell ref="D185:E185"/>
    <mergeCell ref="D186:E186"/>
    <mergeCell ref="D187:E187"/>
    <mergeCell ref="D188:E188"/>
    <mergeCell ref="D189:E189"/>
    <mergeCell ref="D190:E190"/>
    <mergeCell ref="D191:E191"/>
    <mergeCell ref="D210:E210"/>
    <mergeCell ref="D193:E193"/>
    <mergeCell ref="D194:E194"/>
    <mergeCell ref="D195:E195"/>
    <mergeCell ref="D196:E196"/>
    <mergeCell ref="D197:E197"/>
    <mergeCell ref="D203:E203"/>
    <mergeCell ref="D204:E204"/>
    <mergeCell ref="D205:E205"/>
    <mergeCell ref="D206:E206"/>
    <mergeCell ref="D208:E208"/>
    <mergeCell ref="D209:E209"/>
    <mergeCell ref="D222:E222"/>
    <mergeCell ref="D211:E211"/>
    <mergeCell ref="D212:E212"/>
    <mergeCell ref="D213:E213"/>
    <mergeCell ref="D214:E214"/>
    <mergeCell ref="D215:E215"/>
    <mergeCell ref="D216:E216"/>
    <mergeCell ref="D217:E217"/>
    <mergeCell ref="D218:E218"/>
    <mergeCell ref="D219:E219"/>
    <mergeCell ref="D220:E220"/>
    <mergeCell ref="D221:E22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 5</vt:lpstr>
      <vt:lpstr>прил 6</vt:lpstr>
      <vt:lpstr>прил 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2017-10-25T04:52:01Z</dcterms:modified>
</cp:coreProperties>
</file>